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1925" tabRatio="828" activeTab="1"/>
  </bookViews>
  <sheets>
    <sheet name="ТЗ_НП_159х10 " sheetId="29" r:id="rId1"/>
    <sheet name="РВ_НП_159х10 " sheetId="30" r:id="rId2"/>
  </sheets>
  <externalReferences>
    <externalReference r:id="rId3"/>
    <externalReference r:id="rId4"/>
    <externalReference r:id="rId5"/>
  </externalReferences>
  <definedNames>
    <definedName name="_xlnm._FilterDatabase" localSheetId="1" hidden="1">'РВ_НП_159х10 '!$A$21:$I$22</definedName>
    <definedName name="_xlnm._FilterDatabase" localSheetId="0" hidden="1">'ТЗ_НП_159х10 '!$A$225:$E$240</definedName>
    <definedName name="ВидЗатрат" localSheetId="1">#REF!</definedName>
    <definedName name="ВидЗатрат" localSheetId="0">#REF!</definedName>
    <definedName name="ВидЗатрат">#REF!</definedName>
    <definedName name="_xlnm.Print_Area" localSheetId="1">'РВ_НП_159х10 '!$A$15:$I$123</definedName>
    <definedName name="_xlnm.Print_Area" localSheetId="0">'ТЗ_НП_159х10 '!$A$16:$E$250</definedName>
    <definedName name="СтатьиБюджета" localSheetId="1">[1]КБК!$C$2:$C$95</definedName>
    <definedName name="СтатьиБюджета" localSheetId="0">[2]КБК!$C$2:$C$95</definedName>
    <definedName name="СтатьиБюджета">[3]КБК!$C$2:$C$95</definedName>
  </definedNames>
  <calcPr calcId="145621" iterate="1"/>
</workbook>
</file>

<file path=xl/calcChain.xml><?xml version="1.0" encoding="utf-8"?>
<calcChain xmlns="http://schemas.openxmlformats.org/spreadsheetml/2006/main">
  <c r="A96" i="30" l="1"/>
  <c r="A97" i="30"/>
  <c r="A98" i="30" s="1"/>
  <c r="A99" i="30" s="1"/>
  <c r="A100" i="30" s="1"/>
  <c r="A101" i="30" s="1"/>
  <c r="A102" i="30" s="1"/>
  <c r="A103" i="30" s="1"/>
  <c r="B46" i="30" l="1"/>
  <c r="A19" i="30" l="1"/>
  <c r="D28" i="29" l="1"/>
  <c r="D28" i="30"/>
  <c r="D25" i="30"/>
  <c r="D24" i="30"/>
  <c r="A25" i="30"/>
  <c r="D51" i="30"/>
  <c r="F51" i="30" s="1"/>
  <c r="D52" i="30"/>
  <c r="F52" i="30" s="1"/>
  <c r="D50" i="30"/>
  <c r="F50" i="30" s="1"/>
  <c r="D49" i="30"/>
  <c r="F49" i="30" s="1"/>
  <c r="D48" i="30"/>
  <c r="F48" i="30" s="1"/>
  <c r="C50" i="30"/>
  <c r="C49" i="30"/>
  <c r="C51" i="30"/>
  <c r="C52" i="30"/>
  <c r="C48" i="30"/>
  <c r="C47" i="30"/>
  <c r="D47" i="30"/>
  <c r="F47" i="30" s="1"/>
  <c r="A51" i="30"/>
  <c r="A52" i="30" s="1"/>
  <c r="A54" i="30" s="1"/>
  <c r="D133" i="29"/>
  <c r="A29" i="29"/>
  <c r="A31" i="29" s="1"/>
  <c r="A32" i="29" s="1"/>
  <c r="A34" i="29" s="1"/>
  <c r="A38" i="29" s="1"/>
  <c r="A40" i="29" s="1"/>
  <c r="A41" i="29" s="1"/>
  <c r="D70" i="30" l="1"/>
  <c r="G70" i="30" s="1"/>
  <c r="G71" i="30"/>
  <c r="G72" i="30"/>
  <c r="G73" i="30"/>
  <c r="G74" i="30"/>
  <c r="F79" i="30"/>
  <c r="D135" i="29"/>
  <c r="D139" i="29"/>
  <c r="D137" i="29"/>
  <c r="A227" i="29" l="1"/>
  <c r="A228" i="29" s="1"/>
  <c r="A229" i="29" s="1"/>
  <c r="A230" i="29" s="1"/>
  <c r="A231" i="29" s="1"/>
  <c r="A232" i="29" s="1"/>
  <c r="A233" i="29" s="1"/>
  <c r="A234" i="29" s="1"/>
  <c r="A235" i="29" s="1"/>
  <c r="A236" i="29" s="1"/>
  <c r="A237" i="29" s="1"/>
  <c r="A238" i="29" s="1"/>
  <c r="A239" i="29" s="1"/>
  <c r="A240" i="29" s="1"/>
  <c r="G116" i="30" l="1"/>
  <c r="G114" i="30"/>
  <c r="G113" i="30"/>
  <c r="G112" i="30"/>
  <c r="G111" i="30"/>
  <c r="G110" i="30"/>
  <c r="G109" i="30"/>
  <c r="G107" i="30"/>
  <c r="G106" i="30"/>
  <c r="G105" i="30"/>
  <c r="G103" i="30"/>
  <c r="G102" i="30"/>
  <c r="G101" i="30"/>
  <c r="G100" i="30"/>
  <c r="G99" i="30"/>
  <c r="G98" i="30"/>
  <c r="G97" i="30"/>
  <c r="G96" i="30"/>
  <c r="F95" i="30"/>
  <c r="G94" i="30"/>
  <c r="G93" i="30"/>
  <c r="F92" i="30"/>
  <c r="G90" i="30"/>
  <c r="F89" i="30"/>
  <c r="G88" i="30"/>
  <c r="F87" i="30"/>
  <c r="G86" i="30"/>
  <c r="F85" i="30"/>
  <c r="F84" i="30"/>
  <c r="G83" i="30"/>
  <c r="F82" i="30"/>
  <c r="G81" i="30"/>
  <c r="G80" i="30"/>
  <c r="G68" i="30"/>
  <c r="G67" i="30"/>
  <c r="G66" i="30"/>
  <c r="G65" i="30"/>
  <c r="G64" i="30"/>
  <c r="G63" i="30"/>
  <c r="G62" i="30"/>
  <c r="G61" i="30"/>
  <c r="G60" i="30"/>
  <c r="A60" i="30"/>
  <c r="A61" i="30" s="1"/>
  <c r="A62" i="30" s="1"/>
  <c r="A63" i="30" s="1"/>
  <c r="A64" i="30" s="1"/>
  <c r="A65" i="30" s="1"/>
  <c r="A66" i="30" s="1"/>
  <c r="A67" i="30" s="1"/>
  <c r="A68" i="30" s="1"/>
  <c r="A70" i="30" s="1"/>
  <c r="G59" i="30"/>
  <c r="G58" i="30"/>
  <c r="F57" i="30"/>
  <c r="G56" i="30"/>
  <c r="G55" i="30"/>
  <c r="A55" i="30"/>
  <c r="A56" i="30" s="1"/>
  <c r="A57" i="30" s="1"/>
  <c r="A58" i="30" s="1"/>
  <c r="G54" i="30"/>
  <c r="G45" i="30"/>
  <c r="G44" i="30"/>
  <c r="G43" i="30"/>
  <c r="G42" i="30"/>
  <c r="G41" i="30"/>
  <c r="G40" i="30"/>
  <c r="G39" i="30"/>
  <c r="A39" i="30"/>
  <c r="A40" i="30" s="1"/>
  <c r="A41" i="30" s="1"/>
  <c r="A42" i="30" s="1"/>
  <c r="A43" i="30" s="1"/>
  <c r="A44" i="30" s="1"/>
  <c r="A45" i="30" s="1"/>
  <c r="A47" i="30" s="1"/>
  <c r="A48" i="30" s="1"/>
  <c r="A49" i="30" s="1"/>
  <c r="G38" i="30"/>
  <c r="G37" i="30"/>
  <c r="G36" i="30"/>
  <c r="F35" i="30"/>
  <c r="G33" i="30"/>
  <c r="G32" i="30"/>
  <c r="G31" i="30"/>
  <c r="G30" i="30"/>
  <c r="F29" i="30"/>
  <c r="G28" i="30"/>
  <c r="G27" i="30"/>
  <c r="G26" i="30"/>
  <c r="G25" i="30"/>
  <c r="A26" i="30"/>
  <c r="A27" i="30" s="1"/>
  <c r="A28" i="30" s="1"/>
  <c r="F24" i="30"/>
  <c r="A29" i="30" l="1"/>
  <c r="A30" i="30" s="1"/>
  <c r="A31" i="30" s="1"/>
  <c r="A32" i="30" s="1"/>
  <c r="A33" i="30" s="1"/>
  <c r="A35" i="30" s="1"/>
  <c r="A36" i="30" s="1"/>
  <c r="A37" i="30" s="1"/>
  <c r="A71" i="30"/>
  <c r="A73" i="30" s="1"/>
  <c r="A72" i="30"/>
  <c r="A74" i="30" s="1"/>
  <c r="A76" i="30" s="1"/>
  <c r="A77" i="30" s="1"/>
  <c r="A79" i="30" s="1"/>
  <c r="D185" i="29"/>
  <c r="D168" i="29"/>
  <c r="D165" i="29"/>
  <c r="D161" i="29"/>
  <c r="D158" i="29"/>
  <c r="D140" i="29"/>
  <c r="D77" i="30" s="1"/>
  <c r="G77" i="30" s="1"/>
  <c r="D134" i="29"/>
  <c r="D76" i="30" s="1"/>
  <c r="F76" i="30" s="1"/>
  <c r="D94" i="29"/>
  <c r="D93" i="29"/>
  <c r="D52" i="29"/>
  <c r="A42" i="29"/>
  <c r="A46" i="29" s="1"/>
  <c r="A48" i="29" s="1"/>
  <c r="D32" i="29"/>
  <c r="A80" i="30" l="1"/>
  <c r="A81" i="30" s="1"/>
  <c r="A82" i="30" s="1"/>
  <c r="A83" i="30" s="1"/>
  <c r="A84" i="30" s="1"/>
  <c r="A85" i="30" s="1"/>
  <c r="A86" i="30" s="1"/>
  <c r="A87" i="30" s="1"/>
  <c r="A88" i="30" s="1"/>
  <c r="A89" i="30" s="1"/>
  <c r="A90" i="30" s="1"/>
  <c r="A92" i="30" s="1"/>
  <c r="A51" i="29"/>
  <c r="A53" i="29" s="1"/>
  <c r="A57" i="29" s="1"/>
  <c r="A58" i="29" s="1"/>
  <c r="A60" i="29" s="1"/>
  <c r="A64" i="29" s="1"/>
  <c r="A70" i="29" s="1"/>
  <c r="A71" i="29" s="1"/>
  <c r="A72" i="29" s="1"/>
  <c r="A73" i="29" s="1"/>
  <c r="A75" i="29" s="1"/>
  <c r="A76" i="29" s="1"/>
  <c r="A77" i="29" s="1"/>
  <c r="A78" i="29" s="1"/>
  <c r="A81" i="29" s="1"/>
  <c r="A82" i="29" s="1"/>
  <c r="A83" i="29" s="1"/>
  <c r="A84" i="29" s="1"/>
  <c r="A85" i="29" s="1"/>
  <c r="A86" i="29" s="1"/>
  <c r="A87" i="29" s="1"/>
  <c r="A88" i="29" s="1"/>
  <c r="A89" i="29" s="1"/>
  <c r="A90" i="29" s="1"/>
  <c r="A91" i="29" s="1"/>
  <c r="A93" i="29" s="1"/>
  <c r="A94" i="29" s="1"/>
  <c r="A95" i="29" s="1"/>
  <c r="A96" i="29" s="1"/>
  <c r="A97" i="29" s="1"/>
  <c r="A99" i="29" s="1"/>
  <c r="A101" i="29" s="1"/>
  <c r="A108" i="29" s="1"/>
  <c r="A113" i="29" s="1"/>
  <c r="A115" i="29" s="1"/>
  <c r="A116" i="29" s="1"/>
  <c r="A118" i="29" s="1"/>
  <c r="A120" i="29" s="1"/>
  <c r="A121" i="29" s="1"/>
  <c r="A123" i="29" s="1"/>
  <c r="A125" i="29" s="1"/>
  <c r="A127" i="29" s="1"/>
  <c r="A129" i="29" s="1"/>
  <c r="A130" i="29" s="1"/>
  <c r="A133" i="29" s="1"/>
  <c r="A135" i="29" s="1"/>
  <c r="A105" i="30" l="1"/>
  <c r="A106" i="30" s="1"/>
  <c r="A107" i="30" s="1"/>
  <c r="A109" i="30" s="1"/>
  <c r="A110" i="30" s="1"/>
  <c r="A112" i="30" s="1"/>
  <c r="A114" i="30" s="1"/>
  <c r="A116" i="30" s="1"/>
  <c r="A93" i="30"/>
  <c r="A94" i="30" s="1"/>
  <c r="A95" i="30" s="1"/>
  <c r="A111" i="30"/>
  <c r="A113" i="30" s="1"/>
  <c r="A136" i="29"/>
  <c r="A137" i="29" s="1"/>
  <c r="A138" i="29" s="1"/>
  <c r="A139" i="29" s="1"/>
  <c r="A142" i="29" s="1"/>
  <c r="A143" i="29" s="1"/>
  <c r="A145" i="29" s="1"/>
  <c r="A147" i="29" s="1"/>
  <c r="A149" i="29" s="1"/>
  <c r="A151" i="29" s="1"/>
  <c r="A152" i="29" s="1"/>
  <c r="A153" i="29" s="1"/>
  <c r="A155" i="29" s="1"/>
  <c r="A158" i="29" s="1"/>
  <c r="A161" i="29" s="1"/>
  <c r="A165" i="29" s="1"/>
  <c r="A168" i="29" s="1"/>
  <c r="A171" i="29" s="1"/>
  <c r="A172" i="29" s="1"/>
  <c r="A174" i="29" s="1"/>
  <c r="A176" i="29" s="1"/>
  <c r="A177" i="29" s="1"/>
  <c r="A178" i="29" s="1"/>
  <c r="A180" i="29" s="1"/>
  <c r="A183" i="29" s="1"/>
  <c r="A185" i="29" s="1"/>
  <c r="A189" i="29" s="1"/>
  <c r="A191" i="29" s="1"/>
  <c r="A193" i="29" s="1"/>
  <c r="A195" i="29" s="1"/>
  <c r="A197" i="29" s="1"/>
  <c r="A201" i="29" s="1"/>
  <c r="A203" i="29" s="1"/>
  <c r="A205" i="29" s="1"/>
  <c r="A208" i="29" s="1"/>
  <c r="A210" i="29" s="1"/>
  <c r="A212" i="29" s="1"/>
  <c r="A215" i="29" s="1"/>
  <c r="A219" i="29" s="1"/>
  <c r="A221" i="29" s="1"/>
  <c r="A222" i="29" s="1"/>
  <c r="A223" i="29" s="1"/>
  <c r="A224" i="29" s="1"/>
</calcChain>
</file>

<file path=xl/sharedStrings.xml><?xml version="1.0" encoding="utf-8"?>
<sst xmlns="http://schemas.openxmlformats.org/spreadsheetml/2006/main" count="691" uniqueCount="285">
  <si>
    <t>№ п/п</t>
  </si>
  <si>
    <t>Ед. изм.</t>
  </si>
  <si>
    <t>Наименование работ</t>
  </si>
  <si>
    <t>м3</t>
  </si>
  <si>
    <t>стык</t>
  </si>
  <si>
    <t>шт</t>
  </si>
  <si>
    <t>м</t>
  </si>
  <si>
    <t>м2</t>
  </si>
  <si>
    <t xml:space="preserve">Техническое задание </t>
  </si>
  <si>
    <t>Организация временных площадок хранения материалов и оборудования силами подрядчика</t>
  </si>
  <si>
    <t>Мобилизация и демобилизация строительной техники и оборудования силами подрядчика</t>
  </si>
  <si>
    <t>Организация перевозки вахт, перевозки рабочих силами подрядчика</t>
  </si>
  <si>
    <t>Погрузо-разгрузочные работы материалов и оборудования поставки заказчика силами подрядчика</t>
  </si>
  <si>
    <t>Организация автономных жилых городков (питание, энергообеспечение, поставка ГСМ и т.д.) силами подрядчика</t>
  </si>
  <si>
    <t>ОСОБЫЕ УСЛОВИЯ</t>
  </si>
  <si>
    <t>шт/тн</t>
  </si>
  <si>
    <t>тн</t>
  </si>
  <si>
    <t>Кол-во</t>
  </si>
  <si>
    <t xml:space="preserve">Доставка материалов поставки подрядчика силами подрядчика </t>
  </si>
  <si>
    <t>кг</t>
  </si>
  <si>
    <t>Бурение лидерных скважин на глубину 2,2м диаметром 150мм</t>
  </si>
  <si>
    <t>Примечание</t>
  </si>
  <si>
    <t xml:space="preserve">Очистка поверхности свай </t>
  </si>
  <si>
    <t>м2/м3</t>
  </si>
  <si>
    <t>Разработка, согласование  проекта производства работ - (ППР) силами подрядчика</t>
  </si>
  <si>
    <t>по капитальному строительству</t>
  </si>
  <si>
    <t>Утверждаю:</t>
  </si>
  <si>
    <t>эмаль ПФ-115</t>
  </si>
  <si>
    <t>битумная мастика</t>
  </si>
  <si>
    <t>песок</t>
  </si>
  <si>
    <t>Срезка свай</t>
  </si>
  <si>
    <t>Изготовление и монтаж опоры ОП3</t>
  </si>
  <si>
    <t>обертка защитная "Полилен-ОБ 40-ОБ-63"</t>
  </si>
  <si>
    <t>Монтаж спейсеров Ду150мм</t>
  </si>
  <si>
    <t xml:space="preserve">кольцо опорно-направляющее Ду150 по ТУ 1469-001-53597015-01 </t>
  </si>
  <si>
    <t>хомут стяжки 159 ПМТД</t>
  </si>
  <si>
    <t>участок</t>
  </si>
  <si>
    <t>м/тн</t>
  </si>
  <si>
    <t>швеллер 12У ГОСТ 8240-97</t>
  </si>
  <si>
    <r>
      <t xml:space="preserve">Район строительства: </t>
    </r>
    <r>
      <rPr>
        <b/>
        <sz val="12"/>
        <rFont val="Arial"/>
        <family val="2"/>
        <charset val="204"/>
      </rPr>
      <t>ХМАО-Югра, Сургутский район</t>
    </r>
  </si>
  <si>
    <t>цемент М400</t>
  </si>
  <si>
    <t>швеллер 16У ГОСТ 8240-97</t>
  </si>
  <si>
    <t>Изготовление и монтаж опоры ОП2</t>
  </si>
  <si>
    <t>Изготовление и монтаж опоры ОП1</t>
  </si>
  <si>
    <t>труба 426х8 ГОСТ 10704-91</t>
  </si>
  <si>
    <t>хомут стяжки 426 ПМТД</t>
  </si>
  <si>
    <t>манжета М-ПМТД-П 159/426 А-1, тип2</t>
  </si>
  <si>
    <t>Монтаж герметизирующей манжеты 159/426 на концы футляра</t>
  </si>
  <si>
    <t xml:space="preserve">Примечание: </t>
  </si>
  <si>
    <t>Согласовано:</t>
  </si>
  <si>
    <t>Вице-президент</t>
  </si>
  <si>
    <t>Президент</t>
  </si>
  <si>
    <t xml:space="preserve">ООО «Нобель Ойл» (КО)                                                                                          </t>
  </si>
  <si>
    <t>____________________ С.Л.Зарубин</t>
  </si>
  <si>
    <t>______________ Д.В.Перов</t>
  </si>
  <si>
    <t>"____"___________________ 2021 г.</t>
  </si>
  <si>
    <t>«____»_______________2021 г.</t>
  </si>
  <si>
    <t>Директор департамента</t>
  </si>
  <si>
    <t>____________________ А.С.Оганесян</t>
  </si>
  <si>
    <r>
      <t xml:space="preserve">Заказчик: </t>
    </r>
    <r>
      <rPr>
        <b/>
        <sz val="12"/>
        <rFont val="Arial"/>
        <family val="2"/>
        <charset val="204"/>
      </rPr>
      <t>ООО «Нобель Ойл» (КО)</t>
    </r>
  </si>
  <si>
    <t>ВЕДОМОСТЬ ПОСТАВКИ</t>
  </si>
  <si>
    <t xml:space="preserve">материалов/оборудования для проведения тендера на выполнение СМР по объекту: </t>
  </si>
  <si>
    <t>Сумма руб. с НДС</t>
  </si>
  <si>
    <t>Приобретение материалов/оборудования</t>
  </si>
  <si>
    <t>Наличие на складе Заказчика</t>
  </si>
  <si>
    <t>Сроки поставки</t>
  </si>
  <si>
    <t>Заказчиком</t>
  </si>
  <si>
    <t>Подрядчиком</t>
  </si>
  <si>
    <t xml:space="preserve"> </t>
  </si>
  <si>
    <t>компл.</t>
  </si>
  <si>
    <t>1. Приобретенные материалы Заказчиком выдаются Подрядчику по давальческой схеме.</t>
  </si>
  <si>
    <t>2. При составлении сметной документации количество материалов необходимо учитывать с коэффициентом расхода, согласно сметных норм.</t>
  </si>
  <si>
    <t>для проведение тендера  на выполнение СМР по объекту:</t>
  </si>
  <si>
    <t>Подготовительные работы</t>
  </si>
  <si>
    <t>грунтовка ГФ-021</t>
  </si>
  <si>
    <t>Предоставление доступа Заказчику в систему мониторинга автомобильного транспорта подрядчика на основе Глонасс</t>
  </si>
  <si>
    <t>Условия оплаты выполненных работ в течение 120 календарных дней с момента подписания актов и справок (по форме КС-2 и форме КС-3) и предоставления оригинала счета-фактуры на принятый объем работ</t>
  </si>
  <si>
    <t>Устройство насыпи</t>
  </si>
  <si>
    <t>с учетом коэф. потерь на транп. К=1,01</t>
  </si>
  <si>
    <t>Окраска металлических огрунтованных поверхностей: эмалью ПФ-115 за 2 раза</t>
  </si>
  <si>
    <t>Количество</t>
  </si>
  <si>
    <t>км</t>
  </si>
  <si>
    <t>трубы бесшовные горячедеформированные, нефтегазопроводные, повышенной коррозионной стойкости и хладостойкости с наружным двуслойным полиэтиленовым покрытием Ø159х10 мм 13ХФА</t>
  </si>
  <si>
    <t>км/тн</t>
  </si>
  <si>
    <t>масса с заводской изоляции</t>
  </si>
  <si>
    <t xml:space="preserve">Монтаж отводов с наружным покрытием </t>
  </si>
  <si>
    <t>7/0,056</t>
  </si>
  <si>
    <r>
      <t>отвод ОКШ 30</t>
    </r>
    <r>
      <rPr>
        <sz val="10"/>
        <rFont val="Times New Roman"/>
        <family val="1"/>
        <charset val="204"/>
      </rPr>
      <t>°</t>
    </r>
    <r>
      <rPr>
        <sz val="10"/>
        <rFont val="Arial"/>
        <family val="2"/>
        <charset val="204"/>
      </rPr>
      <t xml:space="preserve"> 159(10К52)-4,0-0,75-1,5DN-ХЛ1-13ХФА АНТК/П Н</t>
    </r>
  </si>
  <si>
    <t>1/0,004</t>
  </si>
  <si>
    <r>
      <t>отвод ОКШ 45</t>
    </r>
    <r>
      <rPr>
        <sz val="10"/>
        <rFont val="Times New Roman"/>
        <family val="1"/>
        <charset val="204"/>
      </rPr>
      <t>°</t>
    </r>
    <r>
      <rPr>
        <sz val="10"/>
        <rFont val="Arial"/>
        <family val="2"/>
        <charset val="204"/>
      </rPr>
      <t xml:space="preserve"> 159(10К52)-4,0-0,75-1,5DN-ХЛ1-13ХФА АНТК/П Н</t>
    </r>
  </si>
  <si>
    <t>4/0,026</t>
  </si>
  <si>
    <r>
      <t>отвод ОКШ 90</t>
    </r>
    <r>
      <rPr>
        <sz val="10"/>
        <rFont val="Times New Roman"/>
        <family val="1"/>
        <charset val="204"/>
      </rPr>
      <t>°</t>
    </r>
    <r>
      <rPr>
        <sz val="10"/>
        <rFont val="Arial"/>
        <family val="2"/>
        <charset val="204"/>
      </rPr>
      <t xml:space="preserve"> 159(10К52)-4,0-0,75-1,5DN-ХЛ1-13ХФА АНТК/П Н</t>
    </r>
  </si>
  <si>
    <t>2/0,026</t>
  </si>
  <si>
    <t>манжета термоусаживающаяся Тиал-М 450-1,2-159</t>
  </si>
  <si>
    <t>Изоляция стыков трубопровода термоусаживающимися манжетами Ду150 мм на суходоле</t>
  </si>
  <si>
    <t>манжета термоусаживающаяся Тиал-М 450-1,8-159</t>
  </si>
  <si>
    <t>Сборочно-сварочные работы при монтаже захлестов Ду150</t>
  </si>
  <si>
    <t>захлест</t>
  </si>
  <si>
    <t>Контроль импульсными рентгеновскими аппаратами на трассе качества сварных соединений труб: Ду 159 мм, толщиной 10 мм на суходоле</t>
  </si>
  <si>
    <t>Изготовление и установка линейных опознавательных знаков</t>
  </si>
  <si>
    <t>23/1,012</t>
  </si>
  <si>
    <t>труба Ø89х5мм ГОСТ 10704-91</t>
  </si>
  <si>
    <t>92/0,953</t>
  </si>
  <si>
    <t>уголок 40х40х3 ГОСТ 8509-93</t>
  </si>
  <si>
    <t>знаки (закрепительные) пикетные</t>
  </si>
  <si>
    <t>23/0,012</t>
  </si>
  <si>
    <t>Огрунтовка металлических поверхностей за один раз: грунтовкой ГФ-021</t>
  </si>
  <si>
    <t>Монтаж защитного футляра Ø426мм, L=56 м - 1 шт. (под АД и ВЛ)</t>
  </si>
  <si>
    <t>Сварка защитного футляра Ø426мм</t>
  </si>
  <si>
    <t>Противокоррозийная изоляция усиленного типа полимерными лентами защитного футляра Ø426мм</t>
  </si>
  <si>
    <t>грунтовка "Праймер НК50"</t>
  </si>
  <si>
    <t>полимерно-битумная лента "Полилен 40-ЛИ-63-450х170"</t>
  </si>
  <si>
    <t xml:space="preserve">Укладка открытым способом защитного футляра Ø426 в изоляции усиленного типа по ГОСТ Р 51164-98 </t>
  </si>
  <si>
    <t xml:space="preserve">Балластировка трубопровода утяжелителями </t>
  </si>
  <si>
    <t>утяжелители КТ-500</t>
  </si>
  <si>
    <t>предохранительный коврик из НСМ 0,5х1,5м (2 слоя)</t>
  </si>
  <si>
    <t>Монтаж задвижки DN50 PN4,0МПа</t>
  </si>
  <si>
    <t>Монтаж задвижки DN150 PN4,0МПа</t>
  </si>
  <si>
    <t>Приварка фланцев Ду50</t>
  </si>
  <si>
    <t>Приварка фланцев Ду150</t>
  </si>
  <si>
    <t>Сварка и монтаж трубопровода из стальных труб на опорах, Ø57х8 Рраб.=4МПа</t>
  </si>
  <si>
    <t>м/стык</t>
  </si>
  <si>
    <t>0,8/16</t>
  </si>
  <si>
    <t>трубы бесшовные горячедеформированные, нефтегазопроводные, повышенной коррозионной стойкости и хладостойкости Ø57х8 мм 13ХФА</t>
  </si>
  <si>
    <t>0,8/0,008</t>
  </si>
  <si>
    <t>Сварка и монтаж трубопровода из стальных труб на опорах, Ø159х10 мм Рраб.=4МПа</t>
  </si>
  <si>
    <t>14,0/40</t>
  </si>
  <si>
    <t>14/0,546</t>
  </si>
  <si>
    <t>Монтаж фасонных изделий</t>
  </si>
  <si>
    <t>20/0,213</t>
  </si>
  <si>
    <t xml:space="preserve">отвод ОКШ 90 159(10К52)-4,0-0,75-1,5DN-ХЛ1-13ХФА </t>
  </si>
  <si>
    <t>4/0,052</t>
  </si>
  <si>
    <t>отвод ОКШ 90 159(10К52)-4,0-0,75-1,5DN-ХЛ1-13ХФА АНТК/ПН</t>
  </si>
  <si>
    <t xml:space="preserve">тройник ТШ 159(10К52)-4,0-0,75-ХЛ1-13ХФА </t>
  </si>
  <si>
    <t>2/0,024</t>
  </si>
  <si>
    <t xml:space="preserve">тройник ТШ 159(10К52)х57(8К52)-4,0-0,75-ХЛ1-13ХФА </t>
  </si>
  <si>
    <t>4/0,048</t>
  </si>
  <si>
    <t xml:space="preserve">днище ДШ 90 159(10К52)-4,0-0,75-ХЛ1-13ХФА </t>
  </si>
  <si>
    <t>2/0,006</t>
  </si>
  <si>
    <t>быстроразъемное соединение БРС 2-45/58-НГ (PN 35,0 МПа)</t>
  </si>
  <si>
    <t>4/0,031</t>
  </si>
  <si>
    <t>Монтаж узла установки манометра</t>
  </si>
  <si>
    <t>отборное устройство С 16-200П(К321215МР-015) 09Г2С ЗК 14-2-3-2009</t>
  </si>
  <si>
    <t>манометр показывающий радиальный без фланцаМП4-У У2-60кгс/см2-1,5-М20х1,5-IP53</t>
  </si>
  <si>
    <t>вентиль стальной манометрический R 1/2 М20х1,5-В</t>
  </si>
  <si>
    <t>бобышка 1-1-М20х1,5-100-20А</t>
  </si>
  <si>
    <t>Изоляция стыков трубопровода Ду150мм</t>
  </si>
  <si>
    <t>Контроль импульсными рентгеновскими аппаратами на трассе качества сварных соединений труб: Ду 57 мм, толщиной 8 мм</t>
  </si>
  <si>
    <t>1 стык</t>
  </si>
  <si>
    <t>Контроль импульсными рентгеновскими аппаратами на трассе качества сварных соединений труб: Ду159мм, толщиной 10 мм</t>
  </si>
  <si>
    <t>4,0/4</t>
  </si>
  <si>
    <t>4/0,039</t>
  </si>
  <si>
    <t>1/0,012</t>
  </si>
  <si>
    <t>тройник ТШ 159(10К52)х57(8К52)-4,0-0,75-ХЛ1-13ХФА АНТК/П Н</t>
  </si>
  <si>
    <t>Монтаж узла контроля коррозии</t>
  </si>
  <si>
    <t>узел контроля коррозии "Моникор-УКК-СТ-40"</t>
  </si>
  <si>
    <t>Разработка грунта с погрузкой на автомобили-самосвалы, группа грунтов 1</t>
  </si>
  <si>
    <t>Устройство дорожных насыпей бульдозерами с перемещением грунта до 20 м, группа грунтов: 1</t>
  </si>
  <si>
    <t>Планировка полотна насыпи механизированным способом, группа грунтов 1</t>
  </si>
  <si>
    <t xml:space="preserve">Планировка откосов насыпи толщиной 15 см с перемещением до 10 м экскаватором , группа грунтов 1 (мохо-растительный грунт и торф из отвалов) </t>
  </si>
  <si>
    <t>Укрепление откосов земляных сооружений посевом многолетних трав механизированным способом</t>
  </si>
  <si>
    <t>семена газонных трав (смесь)</t>
  </si>
  <si>
    <t>Устройство опор под трубопровод</t>
  </si>
  <si>
    <t>Изготовление и погружение дизель-молотом свай СМ1 из труб Ø159х6 мм длиной 9 м</t>
  </si>
  <si>
    <t>4/0,815</t>
  </si>
  <si>
    <t>труба Ø159х6мм ГОСТ 10704-91</t>
  </si>
  <si>
    <t>Изготовление и погружение дизель-молотом свай СМ2 из труб Ø159х6 мм длиной 9,5 м</t>
  </si>
  <si>
    <t>4/0,86</t>
  </si>
  <si>
    <t>Изготовление и погружение дизель-молотом свай СМ3 из труб Ø159х6 мм длиной 5,5 м</t>
  </si>
  <si>
    <t>4/0,498</t>
  </si>
  <si>
    <t>Изготовление и погружение дизель-молотом свай СМ4 из труб Ø159х6 мм длиной 6,5 м</t>
  </si>
  <si>
    <t>4/0,589</t>
  </si>
  <si>
    <t>Резка обсадных труб наружным диаметром: до 168 мм (под проекную отметку)</t>
  </si>
  <si>
    <t xml:space="preserve">Антикоррозийная изоляция свай Ø159х6 мм битумной мастикой за 2 раза </t>
  </si>
  <si>
    <t>Заполнение полости свай-стоек пескоцементной смесью 8:1</t>
  </si>
  <si>
    <t>лист 10 мм ГОСТ 19903-2015</t>
  </si>
  <si>
    <t>лист 6 мм ГОСТ 19903-2015</t>
  </si>
  <si>
    <t>лист 8 мм ГОСТ 19903-2015</t>
  </si>
  <si>
    <t>Изготовление и монтаж опоры под фланцы задвижек</t>
  </si>
  <si>
    <t>Устройство ограждения "МАХАОН"</t>
  </si>
  <si>
    <t>Бурение лидерных скважин на глубину 2,2 м диаметром 150мм</t>
  </si>
  <si>
    <t>12/2,445</t>
  </si>
  <si>
    <t>Изготовление и погружение дизель-молотом свай СМ5 из труб Ø159х6 мм длиной 7,5 м</t>
  </si>
  <si>
    <t>4/0,679</t>
  </si>
  <si>
    <t>Изготовление и монтаж балки Б1 (70,8м)</t>
  </si>
  <si>
    <t>Изготовление и монтаж крепления опор</t>
  </si>
  <si>
    <t>лист 10мм ГОСТ 19903-2015</t>
  </si>
  <si>
    <t>лист 4мм ГОСТ 19903-2015</t>
  </si>
  <si>
    <t>Монтаж опорных стоек и сетчатых панелей</t>
  </si>
  <si>
    <t>ограждение "Махаон Стандарт" ДАБР.425729.098-02 в корпоративной окраске</t>
  </si>
  <si>
    <t>компл/тн</t>
  </si>
  <si>
    <t>28/1,313</t>
  </si>
  <si>
    <t xml:space="preserve">Монтаж калитки </t>
  </si>
  <si>
    <t>калитка "Махаон Стандарт" ДАБР.425711.045-08 в корпаративной окраске</t>
  </si>
  <si>
    <t>Изготовление и установка знаков</t>
  </si>
  <si>
    <t>знак "Схема узла"</t>
  </si>
  <si>
    <t>знак "Огнеопасно"</t>
  </si>
  <si>
    <t>Устройство молниезащиты и заземления</t>
  </si>
  <si>
    <t>Монтаж перемычки из гибкого кабеля</t>
  </si>
  <si>
    <t>кабель КГ 16-0,66</t>
  </si>
  <si>
    <t>Устройство вертикального заземлителя из круга В16 L=5 м</t>
  </si>
  <si>
    <t>32/0,142</t>
  </si>
  <si>
    <t>круг В16 ГОСТ 2590-2006</t>
  </si>
  <si>
    <t>Устройство горизонтального заземлителя из полосы Б-2 4х40 мм</t>
  </si>
  <si>
    <t>128/0,161</t>
  </si>
  <si>
    <t>полоса Б-2 4х40 мм ГОСТ 103-2006</t>
  </si>
  <si>
    <t>Устройство теплоизоляции</t>
  </si>
  <si>
    <t>Теплоизоляция труб, фасонных частей, арматуры матами минераловатными прошивными М25 толщ. 60 мм</t>
  </si>
  <si>
    <t>маты минераловатными прошивными М25 толщ. 60 мм</t>
  </si>
  <si>
    <t>съемные полуфутляры (металический кожух с замками) из мат теплоизоляционных М-25 толщиной 60 мм</t>
  </si>
  <si>
    <t>Покрытие поверхности изоляции сталью оцинкованной толщ. 0,55 мм</t>
  </si>
  <si>
    <t>сталь оцинкованная толщиной 0,55мм</t>
  </si>
  <si>
    <t>обертка защитная "Полилен-ОБ 40-ОБ-63" (2 слоя)</t>
  </si>
  <si>
    <t>Испытание трубопровода на прочность и герметичность</t>
  </si>
  <si>
    <t>Приварка заглушки Ду150</t>
  </si>
  <si>
    <t>заглушка Ду150, Ру4,0МПа с трехкратной оборачиваемостью</t>
  </si>
  <si>
    <t xml:space="preserve">Монтаж и демонтаж временного узла для пневмоиспытаний и очистки полости трубопровода </t>
  </si>
  <si>
    <t>узел</t>
  </si>
  <si>
    <t xml:space="preserve">Очистка полости трубопровода продувкой </t>
  </si>
  <si>
    <t>Пневматическое испытание трубопровода Д 159х10 мм на прочность и герметичность давлением 4,4 МПа</t>
  </si>
  <si>
    <t>Выдержка под давлением (12ч+12ч)</t>
  </si>
  <si>
    <t>Сроки выполнения работ: 
1 этап: строительство линейной части - 75 календарных дней; 
2 этап: отсыпка УЗА, благоустройство - 30 календарных дней</t>
  </si>
  <si>
    <t>Темпы проиводства работ: строительство линейной части трубопровода 100 м в комплексе в сутки</t>
  </si>
  <si>
    <t>задвижка 30лс15нж ХЛ, Ду-50 Ру-40 09Г2С, с КОФ, крепежом и прокладками, с ручным приводом</t>
  </si>
  <si>
    <t>задвижка 30лс15нж ХЛ, Ду-150 Ру-40 09Г2С, с КОФ, крепежом и прокладками, с ручным приводом</t>
  </si>
  <si>
    <t>3. Перед закупом материалов, указанных в приложении 4  ("Приобретение материалов/ оборудования Подрядчиком"), Подрядчик обязан запросить наличие данных материалов в свободных остатках Заказчика (в ДКС ООО "Нобель Ойл"(КО)) и получить их, в случае наличия, на основании соответствующего письма ДКС ООО "Нобель Ойл" (КО).</t>
  </si>
  <si>
    <t>Транспортировка материалов и оборудования поставки Заказчика со склада силами подрядчика (труба, ФИ, ЗА, металлопрокат - 450км - дальняя точка)</t>
  </si>
  <si>
    <t xml:space="preserve">Расстояние от г.Нижневартовск до объекта ориентировочно 450 км </t>
  </si>
  <si>
    <t xml:space="preserve">Сварка  и укладка трубопровода из стальных труб с наружным двуслойным полиэтиленовым покрытием на заболоченных участках, Ø159х10 мм, Рраб.=4МПа </t>
  </si>
  <si>
    <t>Стоимость работ определяется на основании актуальной редакции сборников базовых цен Федеральных единичных расценок, в программе Гранд-смета, с использованием  индексов  ООО "Стройинформресурс" первого месяца каждого квартала (1 кв. - январь; 2 кв. - апрель;  3 кв. - июль;  4 кв. - октябрь).</t>
  </si>
  <si>
    <t>Техническое задание составлено по проекту-аналогу . Возможна корректировка объема работ в сторону увеличения после получения рабочей документации</t>
  </si>
  <si>
    <t>Площадки узлов  (2 шт.)</t>
  </si>
  <si>
    <t>496 /74</t>
  </si>
  <si>
    <t>3/0,021</t>
  </si>
  <si>
    <t>3/0,0045</t>
  </si>
  <si>
    <t>3/0,0255</t>
  </si>
  <si>
    <t>Узел контроля коррозии (УКК)</t>
  </si>
  <si>
    <r>
      <t xml:space="preserve">Стройка: </t>
    </r>
    <r>
      <rPr>
        <b/>
        <sz val="12"/>
        <rFont val="Arial"/>
        <family val="2"/>
        <charset val="204"/>
      </rPr>
      <t>Обустройство пробной эксплуатации кустовой площадки №6 Северо-Ютымского месторождения нефти</t>
    </r>
  </si>
  <si>
    <t>Транспортировка песка из карьера 4С до 5км, класс дорог 3 (узел №1) (1967х1,05х1,01х1,6)</t>
  </si>
  <si>
    <t>Земляные работы. Переход через реку методом ГНБ</t>
  </si>
  <si>
    <t>Устройство приемного котлована размером 12х3(h=3)м</t>
  </si>
  <si>
    <t>Разработка грунта в отвал экскаваторами, группа грунтов 2</t>
  </si>
  <si>
    <t xml:space="preserve">м3 </t>
  </si>
  <si>
    <t>Разработка грунта вручную в траншеях шириной более 2 м и котлованах площадью сечения до 5 м2 с креплениями, глубина траншей и котлованов: до 2 м, группа грунтов 2</t>
  </si>
  <si>
    <t>Засыпка траншей и котлованов с перемещением грунта до 10 м бульдозерами, группа грунтов 2</t>
  </si>
  <si>
    <t>Засыпка вручную траншей, пазух котлованов и ям, группа грунтов: 1</t>
  </si>
  <si>
    <t>Устройство рабочего котлована размером 6х3(h=3)м</t>
  </si>
  <si>
    <t>Засыпка вручную траншей, пазух котлованов и ям, группа грунтов: 2</t>
  </si>
  <si>
    <t>Монтажные работы. Переход через реку методом ГНБ</t>
  </si>
  <si>
    <t xml:space="preserve">Монтаж труб методом ГНБ </t>
  </si>
  <si>
    <t>Изготовление кожуха (Труба 273х8 ст.20 в изоляции усиленного типа по ГОСТ Р 51164-98 (табл. 1, констр. 12) битумно-полимерная).</t>
  </si>
  <si>
    <t>25/0,987</t>
  </si>
  <si>
    <t xml:space="preserve">Монтаж машины горизонтального бурения прессово-шнекового типа РВА </t>
  </si>
  <si>
    <t>1 машина</t>
  </si>
  <si>
    <t xml:space="preserve">Демонтаж машины горизонтального бурения прессово-шнекового типа РВА </t>
  </si>
  <si>
    <t xml:space="preserve">Бурение пилотной скважины машиной горизонтального бурения прессово-шнековой с усилием продавливания 203 ТС (2000кН) фирмы SHMIDT, KRANZ-GRUPPE </t>
  </si>
  <si>
    <t>100 м бурения скважины</t>
  </si>
  <si>
    <t xml:space="preserve">Бурение с предварительным расширением скважины  машиной горизонтального бурения прессово-шнековой с усилием продавливания 203 ТС (2000кН) фирмы SHMIDT, KRANZ-GRUPPE трехступенчатым методом с одновременным продавливанием  стального трубопровода диаметром 325 мм </t>
  </si>
  <si>
    <t xml:space="preserve">Гидроизоляция сварочных стыков трубопровода диаметром 159 мм. комплектом  изоляционных материалов ПИК конструкция №3. </t>
  </si>
  <si>
    <t>компл</t>
  </si>
  <si>
    <t xml:space="preserve">Гидроизоляция сварочных стыков трубопровода диаметром 273 мм. комплектом  изоляционных материалов ПИК конструкция №3. </t>
  </si>
  <si>
    <t>Протаскивание в футляр трубы стальной  159*10 с наружным 3-х слойным анти-коррозионным покрытием усиленного типа ТУ 1896-002-30098597-14</t>
  </si>
  <si>
    <t>25/0,745</t>
  </si>
  <si>
    <t xml:space="preserve"> L трубы входит в метраж нефтепровода</t>
  </si>
  <si>
    <t>Монтаж опорно-направляющих колец, ОНК-159</t>
  </si>
  <si>
    <t>Монтаж комплекта герметизирущих манжет неразъемных МГ159/273А-1 Тип II.</t>
  </si>
  <si>
    <t>Монтаж: Укрытие защитное манжеты герметизирующей 159/273</t>
  </si>
  <si>
    <t xml:space="preserve"> компл</t>
  </si>
  <si>
    <t>Труба 273х8 ст.20 в изоляции усиленного типа по ГОСТ Р 51164-98 (табл. 1, констр. 12) битумно-полимерная</t>
  </si>
  <si>
    <r>
      <t xml:space="preserve">Комплект  изоляционных материалов </t>
    </r>
    <r>
      <rPr>
        <sz val="10"/>
        <rFont val="Times New Roman"/>
        <family val="1"/>
        <charset val="204"/>
      </rPr>
      <t>Ø</t>
    </r>
    <r>
      <rPr>
        <sz val="10"/>
        <rFont val="Arial"/>
        <family val="2"/>
        <charset val="204"/>
      </rPr>
      <t xml:space="preserve">159 ПИК конструкция №3. </t>
    </r>
  </si>
  <si>
    <t xml:space="preserve">Комплект  изоляционных материалов Ø273 ПИК конструкция №3. </t>
  </si>
  <si>
    <t>Опорно-направляющие кольца, ОНК-159</t>
  </si>
  <si>
    <t>Комплект герметизирущих манжет неразъемных МГ159/273А-1 Тип II.</t>
  </si>
  <si>
    <t>Укрытие защитное манжеты герметизирующей 159/273</t>
  </si>
  <si>
    <t xml:space="preserve">Разработка траншеи с обратной засыпкой экскаватором  на глубину 1,2 м </t>
  </si>
  <si>
    <t xml:space="preserve">Срезка растительного слоя толщиной 0,2м </t>
  </si>
  <si>
    <t xml:space="preserve">Узел №1,2 </t>
  </si>
  <si>
    <t>Линейная часть (L=3700м)</t>
  </si>
  <si>
    <t>Линейная часть (L=3700 м)</t>
  </si>
  <si>
    <t>Расчистка трассы от снега (20х3700х0,7)</t>
  </si>
  <si>
    <t>37000 / 7400</t>
  </si>
  <si>
    <t>3,7/110,186</t>
  </si>
  <si>
    <t xml:space="preserve">"Нефтегазосборный трубопровод от КП №6 до УПН Северо-Ютымского м.н." </t>
  </si>
  <si>
    <t>Зам. директора департамента</t>
  </si>
  <si>
    <t>____________________ М.С.Опойцев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</si>
</sst>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0.000"/>
    <numFmt numFmtId="167" formatCode="0.0"/>
    <numFmt numFmtId="168" formatCode="0.0000"/>
    <numFmt numFmtId="169" formatCode="_-* #,##0\ _₽_-;\-* #,##0\ _₽_-;_-* &quot;-&quot;??\ _₽_-;_-@_-"/>
    <numFmt numFmtId="170" formatCode="0.00000"/>
  </numFmts>
  <fonts count="5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color rgb="FF0070C0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i/>
      <sz val="1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0"/>
      <color rgb="FF000000"/>
      <name val="Arial"/>
      <family val="2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3AC86"/>
      </left>
      <right style="thin">
        <color rgb="FFB3AC86"/>
      </right>
      <top/>
      <bottom style="thin">
        <color rgb="FFB3AC86"/>
      </bottom>
      <diagonal/>
    </border>
  </borders>
  <cellStyleXfs count="10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3" fillId="0" borderId="0"/>
    <xf numFmtId="0" fontId="4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9" fillId="8" borderId="2" applyNumberFormat="0" applyAlignment="0" applyProtection="0"/>
    <xf numFmtId="0" fontId="9" fillId="8" borderId="2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4" fillId="0" borderId="0"/>
    <xf numFmtId="0" fontId="4" fillId="0" borderId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24" borderId="9" applyNumberFormat="0" applyFont="0" applyAlignment="0" applyProtection="0"/>
    <xf numFmtId="0" fontId="4" fillId="24" borderId="9" applyNumberFormat="0" applyFont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6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3" fillId="0" borderId="0"/>
    <xf numFmtId="0" fontId="2" fillId="0" borderId="0"/>
    <xf numFmtId="0" fontId="5" fillId="0" borderId="0">
      <alignment horizontal="left" vertical="top"/>
    </xf>
    <xf numFmtId="0" fontId="3" fillId="0" borderId="0"/>
    <xf numFmtId="0" fontId="2" fillId="0" borderId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3" fillId="0" borderId="0"/>
    <xf numFmtId="0" fontId="41" fillId="0" borderId="0"/>
    <xf numFmtId="0" fontId="4" fillId="0" borderId="0"/>
    <xf numFmtId="0" fontId="29" fillId="0" borderId="0"/>
    <xf numFmtId="0" fontId="29" fillId="0" borderId="0"/>
  </cellStyleXfs>
  <cellXfs count="180">
    <xf numFmtId="0" fontId="0" fillId="0" borderId="0" xfId="0"/>
    <xf numFmtId="0" fontId="1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167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68" fontId="4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166" fontId="31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4" fillId="25" borderId="0" xfId="0" applyFont="1" applyFill="1" applyAlignment="1">
      <alignment horizontal="center" vertical="center" wrapText="1"/>
    </xf>
    <xf numFmtId="0" fontId="34" fillId="25" borderId="0" xfId="0" applyFont="1" applyFill="1" applyAlignment="1">
      <alignment vertical="center" wrapText="1"/>
    </xf>
    <xf numFmtId="0" fontId="34" fillId="25" borderId="0" xfId="0" applyFont="1" applyFill="1" applyAlignment="1">
      <alignment horizontal="left" vertical="center"/>
    </xf>
    <xf numFmtId="0" fontId="35" fillId="25" borderId="0" xfId="0" applyFont="1" applyFill="1" applyBorder="1" applyAlignment="1">
      <alignment horizontal="center" vertical="center" wrapText="1"/>
    </xf>
    <xf numFmtId="0" fontId="36" fillId="2" borderId="0" xfId="0" applyFont="1" applyFill="1" applyBorder="1" applyAlignment="1">
      <alignment wrapText="1"/>
    </xf>
    <xf numFmtId="0" fontId="36" fillId="25" borderId="0" xfId="0" applyFont="1" applyFill="1" applyBorder="1" applyAlignment="1">
      <alignment wrapText="1"/>
    </xf>
    <xf numFmtId="0" fontId="36" fillId="25" borderId="0" xfId="0" applyFont="1" applyFill="1" applyAlignment="1">
      <alignment wrapText="1"/>
    </xf>
    <xf numFmtId="0" fontId="34" fillId="25" borderId="0" xfId="0" applyFont="1" applyFill="1" applyBorder="1" applyAlignment="1"/>
    <xf numFmtId="0" fontId="34" fillId="25" borderId="0" xfId="0" applyFont="1" applyFill="1" applyAlignment="1">
      <alignment horizontal="left"/>
    </xf>
    <xf numFmtId="0" fontId="34" fillId="2" borderId="0" xfId="0" applyFont="1" applyFill="1" applyBorder="1" applyAlignment="1">
      <alignment horizontal="center" vertical="center" wrapText="1"/>
    </xf>
    <xf numFmtId="0" fontId="34" fillId="25" borderId="0" xfId="0" applyFont="1" applyFill="1" applyBorder="1" applyAlignment="1">
      <alignment horizontal="left"/>
    </xf>
    <xf numFmtId="0" fontId="24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wrapText="1"/>
    </xf>
    <xf numFmtId="0" fontId="25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167" fontId="31" fillId="2" borderId="1" xfId="0" applyNumberFormat="1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left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0" fillId="0" borderId="0" xfId="0" applyFont="1" applyAlignment="1">
      <alignment horizontal="right" vertical="center" wrapText="1"/>
    </xf>
    <xf numFmtId="0" fontId="37" fillId="2" borderId="0" xfId="0" applyFont="1" applyFill="1" applyAlignment="1">
      <alignment horizontal="center" vertical="center" wrapText="1"/>
    </xf>
    <xf numFmtId="0" fontId="39" fillId="2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3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9" fillId="2" borderId="14" xfId="0" applyFont="1" applyFill="1" applyBorder="1" applyAlignment="1">
      <alignment horizontal="center" vertical="center" wrapText="1"/>
    </xf>
    <xf numFmtId="0" fontId="24" fillId="25" borderId="0" xfId="0" applyFont="1" applyFill="1" applyBorder="1" applyAlignment="1">
      <alignment horizontal="left" wrapText="1"/>
    </xf>
    <xf numFmtId="2" fontId="24" fillId="25" borderId="0" xfId="0" applyNumberFormat="1" applyFont="1" applyFill="1" applyBorder="1" applyAlignment="1">
      <alignment horizontal="center"/>
    </xf>
    <xf numFmtId="0" fontId="24" fillId="25" borderId="0" xfId="0" applyFont="1" applyFill="1" applyBorder="1"/>
    <xf numFmtId="0" fontId="24" fillId="25" borderId="0" xfId="0" applyFont="1" applyFill="1" applyBorder="1" applyAlignment="1"/>
    <xf numFmtId="0" fontId="24" fillId="25" borderId="0" xfId="0" applyFont="1" applyFill="1" applyBorder="1" applyAlignment="1">
      <alignment horizontal="center" vertical="center"/>
    </xf>
    <xf numFmtId="0" fontId="24" fillId="25" borderId="0" xfId="0" applyFont="1" applyFill="1" applyBorder="1" applyAlignment="1">
      <alignment horizontal="center"/>
    </xf>
    <xf numFmtId="0" fontId="40" fillId="2" borderId="1" xfId="0" applyFont="1" applyFill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169" fontId="24" fillId="0" borderId="0" xfId="98" applyNumberFormat="1" applyFont="1" applyAlignment="1">
      <alignment horizontal="center" vertical="center" wrapText="1"/>
    </xf>
    <xf numFmtId="169" fontId="36" fillId="25" borderId="0" xfId="98" applyNumberFormat="1" applyFont="1" applyFill="1" applyAlignment="1">
      <alignment wrapText="1"/>
    </xf>
    <xf numFmtId="169" fontId="34" fillId="25" borderId="0" xfId="98" applyNumberFormat="1" applyFont="1" applyFill="1" applyBorder="1" applyAlignment="1"/>
    <xf numFmtId="169" fontId="30" fillId="0" borderId="0" xfId="98" applyNumberFormat="1" applyFont="1" applyAlignment="1">
      <alignment horizontal="right" vertical="center" wrapText="1"/>
    </xf>
    <xf numFmtId="0" fontId="24" fillId="0" borderId="0" xfId="0" applyFont="1" applyAlignment="1">
      <alignment vertical="center" wrapText="1"/>
    </xf>
    <xf numFmtId="0" fontId="42" fillId="2" borderId="0" xfId="0" applyFont="1" applyFill="1" applyBorder="1" applyAlignment="1">
      <alignment horizontal="center" vertical="center" wrapText="1"/>
    </xf>
    <xf numFmtId="1" fontId="43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1" fontId="43" fillId="2" borderId="14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0" fontId="26" fillId="26" borderId="1" xfId="0" applyFont="1" applyFill="1" applyBorder="1" applyAlignment="1">
      <alignment horizontal="center" vertical="center" wrapText="1"/>
    </xf>
    <xf numFmtId="0" fontId="40" fillId="26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4" fillId="26" borderId="1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vertical="center" wrapText="1"/>
    </xf>
    <xf numFmtId="0" fontId="4" fillId="2" borderId="0" xfId="1" applyFont="1" applyFill="1" applyBorder="1" applyAlignment="1">
      <alignment horizontal="left" vertical="top"/>
    </xf>
    <xf numFmtId="0" fontId="4" fillId="2" borderId="0" xfId="1" applyFont="1" applyFill="1" applyBorder="1" applyAlignment="1">
      <alignment horizontal="right" vertical="top"/>
    </xf>
    <xf numFmtId="0" fontId="4" fillId="2" borderId="0" xfId="1" applyFont="1" applyFill="1" applyAlignment="1">
      <alignment horizontal="right" vertical="top"/>
    </xf>
    <xf numFmtId="0" fontId="4" fillId="2" borderId="0" xfId="1" applyFont="1" applyFill="1"/>
    <xf numFmtId="49" fontId="4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left"/>
    </xf>
    <xf numFmtId="0" fontId="4" fillId="2" borderId="0" xfId="1" applyFont="1" applyFill="1" applyAlignment="1">
      <alignment horizontal="left" vertical="top"/>
    </xf>
    <xf numFmtId="0" fontId="4" fillId="2" borderId="0" xfId="1" applyFont="1" applyFill="1" applyAlignment="1">
      <alignment horizontal="right"/>
    </xf>
    <xf numFmtId="0" fontId="0" fillId="2" borderId="0" xfId="0" applyFill="1" applyAlignment="1">
      <alignment horizontal="right"/>
    </xf>
    <xf numFmtId="167" fontId="4" fillId="2" borderId="0" xfId="0" applyNumberFormat="1" applyFont="1" applyFill="1" applyBorder="1" applyAlignment="1">
      <alignment horizontal="center" vertical="center" wrapText="1"/>
    </xf>
    <xf numFmtId="49" fontId="4" fillId="26" borderId="1" xfId="0" applyNumberFormat="1" applyFont="1" applyFill="1" applyBorder="1" applyAlignment="1">
      <alignment horizontal="center" vertical="center" wrapText="1"/>
    </xf>
    <xf numFmtId="17" fontId="4" fillId="2" borderId="1" xfId="0" applyNumberFormat="1" applyFont="1" applyFill="1" applyBorder="1" applyAlignment="1">
      <alignment horizontal="center" vertical="center" wrapText="1"/>
    </xf>
    <xf numFmtId="0" fontId="40" fillId="26" borderId="1" xfId="0" applyFont="1" applyFill="1" applyBorder="1" applyAlignment="1">
      <alignment horizontal="left" vertical="center" wrapText="1"/>
    </xf>
    <xf numFmtId="166" fontId="4" fillId="26" borderId="1" xfId="0" applyNumberFormat="1" applyFont="1" applyFill="1" applyBorder="1" applyAlignment="1">
      <alignment horizontal="center" vertical="center" wrapText="1"/>
    </xf>
    <xf numFmtId="168" fontId="31" fillId="2" borderId="1" xfId="0" applyNumberFormat="1" applyFont="1" applyFill="1" applyBorder="1" applyAlignment="1">
      <alignment horizontal="center" vertical="center" wrapText="1"/>
    </xf>
    <xf numFmtId="0" fontId="40" fillId="26" borderId="1" xfId="0" applyFont="1" applyFill="1" applyBorder="1" applyAlignment="1">
      <alignment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center" wrapText="1"/>
    </xf>
    <xf numFmtId="0" fontId="24" fillId="2" borderId="0" xfId="0" applyFont="1" applyFill="1" applyAlignment="1">
      <alignment vertical="center" wrapText="1"/>
    </xf>
    <xf numFmtId="0" fontId="40" fillId="2" borderId="1" xfId="0" applyFont="1" applyFill="1" applyBorder="1" applyAlignment="1">
      <alignment horizontal="center" vertical="center" wrapText="1"/>
    </xf>
    <xf numFmtId="0" fontId="44" fillId="27" borderId="1" xfId="103" applyFont="1" applyFill="1" applyBorder="1" applyAlignment="1">
      <alignment horizontal="left" vertical="top" wrapText="1"/>
    </xf>
    <xf numFmtId="0" fontId="44" fillId="27" borderId="17" xfId="104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vertical="center" wrapText="1"/>
    </xf>
    <xf numFmtId="2" fontId="4" fillId="2" borderId="0" xfId="0" applyNumberFormat="1" applyFont="1" applyFill="1" applyBorder="1" applyAlignment="1">
      <alignment horizontal="center" vertical="center" wrapText="1"/>
    </xf>
    <xf numFmtId="167" fontId="4" fillId="0" borderId="0" xfId="0" applyNumberFormat="1" applyFont="1" applyBorder="1" applyAlignment="1">
      <alignment horizontal="center" vertical="center" wrapText="1"/>
    </xf>
    <xf numFmtId="0" fontId="24" fillId="25" borderId="0" xfId="0" applyNumberFormat="1" applyFont="1" applyFill="1" applyBorder="1"/>
    <xf numFmtId="0" fontId="4" fillId="0" borderId="0" xfId="0" applyFont="1" applyFill="1"/>
    <xf numFmtId="0" fontId="0" fillId="0" borderId="0" xfId="0" applyFill="1"/>
    <xf numFmtId="0" fontId="24" fillId="25" borderId="0" xfId="0" applyFont="1" applyFill="1" applyAlignment="1">
      <alignment vertical="center" wrapText="1"/>
    </xf>
    <xf numFmtId="0" fontId="38" fillId="2" borderId="0" xfId="0" applyFont="1" applyFill="1" applyAlignment="1">
      <alignment vertical="center"/>
    </xf>
    <xf numFmtId="49" fontId="31" fillId="2" borderId="1" xfId="1" applyNumberFormat="1" applyFont="1" applyFill="1" applyBorder="1" applyAlignment="1">
      <alignment horizontal="center" vertical="center"/>
    </xf>
    <xf numFmtId="0" fontId="31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33" fillId="25" borderId="0" xfId="0" applyFont="1" applyFill="1" applyBorder="1" applyAlignment="1">
      <alignment horizontal="center" vertical="center" wrapText="1"/>
    </xf>
    <xf numFmtId="170" fontId="3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45" fillId="0" borderId="1" xfId="0" applyFont="1" applyFill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center" vertical="center" wrapText="1"/>
    </xf>
    <xf numFmtId="0" fontId="47" fillId="27" borderId="1" xfId="103" applyFont="1" applyFill="1" applyBorder="1" applyAlignment="1">
      <alignment horizontal="left" vertical="top" wrapText="1"/>
    </xf>
    <xf numFmtId="0" fontId="1" fillId="2" borderId="0" xfId="0" applyFont="1" applyFill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0" fontId="46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4" fillId="2" borderId="1" xfId="0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48" fillId="26" borderId="1" xfId="0" applyFont="1" applyFill="1" applyBorder="1" applyAlignment="1">
      <alignment vertical="center" wrapText="1"/>
    </xf>
    <xf numFmtId="0" fontId="36" fillId="2" borderId="0" xfId="0" applyFont="1" applyFill="1" applyBorder="1" applyAlignment="1">
      <alignment horizontal="left" vertical="center" wrapText="1"/>
    </xf>
    <xf numFmtId="0" fontId="36" fillId="2" borderId="0" xfId="0" applyFont="1" applyFill="1" applyAlignment="1">
      <alignment wrapText="1"/>
    </xf>
    <xf numFmtId="0" fontId="48" fillId="2" borderId="1" xfId="0" applyFont="1" applyFill="1" applyBorder="1" applyAlignment="1">
      <alignment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34" fillId="2" borderId="1" xfId="0" applyNumberFormat="1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/>
    </xf>
    <xf numFmtId="0" fontId="49" fillId="2" borderId="1" xfId="0" applyFont="1" applyFill="1" applyBorder="1" applyAlignment="1">
      <alignment horizontal="center" vertical="center" wrapText="1"/>
    </xf>
    <xf numFmtId="0" fontId="50" fillId="2" borderId="1" xfId="0" applyFont="1" applyFill="1" applyBorder="1" applyAlignment="1">
      <alignment horizontal="left" vertical="center" wrapText="1"/>
    </xf>
    <xf numFmtId="0" fontId="34" fillId="2" borderId="1" xfId="0" applyNumberFormat="1" applyFont="1" applyFill="1" applyBorder="1" applyAlignment="1">
      <alignment horizontal="center" vertical="center"/>
    </xf>
    <xf numFmtId="0" fontId="47" fillId="2" borderId="1" xfId="0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right"/>
    </xf>
    <xf numFmtId="0" fontId="0" fillId="2" borderId="0" xfId="0" applyFill="1" applyAlignment="1">
      <alignment horizontal="right"/>
    </xf>
    <xf numFmtId="0" fontId="42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26" fillId="26" borderId="1" xfId="0" applyFont="1" applyFill="1" applyBorder="1" applyAlignment="1">
      <alignment horizontal="center" vertical="center" wrapText="1"/>
    </xf>
    <xf numFmtId="0" fontId="26" fillId="26" borderId="15" xfId="0" applyFont="1" applyFill="1" applyBorder="1" applyAlignment="1">
      <alignment horizontal="center" vertical="center" wrapText="1"/>
    </xf>
    <xf numFmtId="0" fontId="26" fillId="26" borderId="16" xfId="0" applyFont="1" applyFill="1" applyBorder="1" applyAlignment="1">
      <alignment horizontal="center" vertical="center" wrapText="1"/>
    </xf>
    <xf numFmtId="0" fontId="42" fillId="2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8" fillId="26" borderId="1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4" fillId="2" borderId="1" xfId="0" applyFont="1" applyFill="1" applyBorder="1" applyAlignment="1">
      <alignment horizontal="left" vertical="center" wrapText="1"/>
    </xf>
    <xf numFmtId="0" fontId="27" fillId="2" borderId="0" xfId="0" applyFont="1" applyFill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right" vertical="center" wrapText="1"/>
    </xf>
    <xf numFmtId="0" fontId="38" fillId="2" borderId="0" xfId="0" applyFont="1" applyFill="1" applyAlignment="1">
      <alignment horizontal="left" wrapText="1"/>
    </xf>
    <xf numFmtId="0" fontId="39" fillId="2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top" wrapText="1"/>
    </xf>
    <xf numFmtId="0" fontId="39" fillId="2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24" fillId="25" borderId="0" xfId="0" applyFont="1" applyFill="1" applyBorder="1" applyAlignment="1">
      <alignment horizontal="left" wrapText="1"/>
    </xf>
    <xf numFmtId="0" fontId="24" fillId="25" borderId="0" xfId="0" applyFont="1" applyFill="1" applyAlignment="1">
      <alignment horizontal="left" vertical="center" wrapText="1"/>
    </xf>
  </cellXfs>
  <cellStyles count="105">
    <cellStyle name="20% - Акцент1 2" xfId="6"/>
    <cellStyle name="20% - Акцент1 3" xfId="5"/>
    <cellStyle name="20% - Акцент2 2" xfId="8"/>
    <cellStyle name="20% - Акцент2 3" xfId="7"/>
    <cellStyle name="20% - Акцент3 2" xfId="10"/>
    <cellStyle name="20% - Акцент3 3" xfId="9"/>
    <cellStyle name="20% - Акцент4 2" xfId="12"/>
    <cellStyle name="20% - Акцент4 3" xfId="11"/>
    <cellStyle name="20% - Акцент5 2" xfId="14"/>
    <cellStyle name="20% - Акцент5 3" xfId="13"/>
    <cellStyle name="20% - Акцент6 2" xfId="16"/>
    <cellStyle name="20% - Акцент6 3" xfId="15"/>
    <cellStyle name="40% - Акцент1 2" xfId="18"/>
    <cellStyle name="40% - Акцент1 3" xfId="17"/>
    <cellStyle name="40% - Акцент2 2" xfId="20"/>
    <cellStyle name="40% - Акцент2 3" xfId="19"/>
    <cellStyle name="40% - Акцент3 2" xfId="22"/>
    <cellStyle name="40% - Акцент3 3" xfId="21"/>
    <cellStyle name="40% - Акцент4 2" xfId="24"/>
    <cellStyle name="40% - Акцент4 3" xfId="23"/>
    <cellStyle name="40% - Акцент5 2" xfId="26"/>
    <cellStyle name="40% - Акцент5 3" xfId="25"/>
    <cellStyle name="40% - Акцент6 2" xfId="28"/>
    <cellStyle name="40% - Акцент6 3" xfId="27"/>
    <cellStyle name="60% - Акцент1 2" xfId="30"/>
    <cellStyle name="60% - Акцент1 3" xfId="29"/>
    <cellStyle name="60% - Акцент2 2" xfId="32"/>
    <cellStyle name="60% - Акцент2 3" xfId="31"/>
    <cellStyle name="60% - Акцент3 2" xfId="34"/>
    <cellStyle name="60% - Акцент3 3" xfId="33"/>
    <cellStyle name="60% - Акцент4 2" xfId="36"/>
    <cellStyle name="60% - Акцент4 3" xfId="35"/>
    <cellStyle name="60% - Акцент5 2" xfId="38"/>
    <cellStyle name="60% - Акцент5 3" xfId="37"/>
    <cellStyle name="60% - Акцент6 2" xfId="40"/>
    <cellStyle name="60% - Акцент6 3" xfId="39"/>
    <cellStyle name="Акцент1 2" xfId="42"/>
    <cellStyle name="Акцент1 3" xfId="41"/>
    <cellStyle name="Акцент2 2" xfId="44"/>
    <cellStyle name="Акцент2 3" xfId="43"/>
    <cellStyle name="Акцент3 2" xfId="46"/>
    <cellStyle name="Акцент3 3" xfId="45"/>
    <cellStyle name="Акцент4 2" xfId="48"/>
    <cellStyle name="Акцент4 3" xfId="47"/>
    <cellStyle name="Акцент5 2" xfId="50"/>
    <cellStyle name="Акцент5 3" xfId="49"/>
    <cellStyle name="Акцент6 2" xfId="52"/>
    <cellStyle name="Акцент6 3" xfId="51"/>
    <cellStyle name="Ввод  2" xfId="54"/>
    <cellStyle name="Ввод  3" xfId="53"/>
    <cellStyle name="Вывод 2" xfId="56"/>
    <cellStyle name="Вывод 3" xfId="55"/>
    <cellStyle name="Вычисление 2" xfId="58"/>
    <cellStyle name="Вычисление 3" xfId="57"/>
    <cellStyle name="Заголовок 1 2" xfId="60"/>
    <cellStyle name="Заголовок 1 3" xfId="59"/>
    <cellStyle name="Заголовок 2 2" xfId="62"/>
    <cellStyle name="Заголовок 2 3" xfId="61"/>
    <cellStyle name="Заголовок 3 2" xfId="64"/>
    <cellStyle name="Заголовок 3 3" xfId="63"/>
    <cellStyle name="Заголовок 4 2" xfId="66"/>
    <cellStyle name="Заголовок 4 3" xfId="65"/>
    <cellStyle name="Итог 2" xfId="68"/>
    <cellStyle name="Итог 3" xfId="67"/>
    <cellStyle name="Контрольная ячейка 2" xfId="70"/>
    <cellStyle name="Контрольная ячейка 3" xfId="69"/>
    <cellStyle name="Название 2" xfId="72"/>
    <cellStyle name="Название 3" xfId="71"/>
    <cellStyle name="Нейтральный 2" xfId="74"/>
    <cellStyle name="Нейтральный 3" xfId="73"/>
    <cellStyle name="Обычный" xfId="0" builtinId="0"/>
    <cellStyle name="Обычный 10" xfId="103"/>
    <cellStyle name="Обычный 13" xfId="3"/>
    <cellStyle name="Обычный 2" xfId="1"/>
    <cellStyle name="Обычный 2 2" xfId="96"/>
    <cellStyle name="Обычный 2 2 2" xfId="99"/>
    <cellStyle name="Обычный 2 3" xfId="75"/>
    <cellStyle name="Обычный 3" xfId="76"/>
    <cellStyle name="Обычный 4" xfId="92"/>
    <cellStyle name="Обычный 4 2" xfId="100"/>
    <cellStyle name="Обычный 4 3" xfId="102"/>
    <cellStyle name="Обычный 5" xfId="95"/>
    <cellStyle name="Обычный 6" xfId="4"/>
    <cellStyle name="Обычный 7" xfId="93"/>
    <cellStyle name="Обычный 8" xfId="101"/>
    <cellStyle name="Обычный 9" xfId="104"/>
    <cellStyle name="Плохой 2" xfId="78"/>
    <cellStyle name="Плохой 3" xfId="77"/>
    <cellStyle name="Пояснение 2" xfId="80"/>
    <cellStyle name="Пояснение 3" xfId="79"/>
    <cellStyle name="Примечание 2" xfId="82"/>
    <cellStyle name="Примечание 3" xfId="81"/>
    <cellStyle name="Связанная ячейка 2" xfId="84"/>
    <cellStyle name="Связанная ячейка 3" xfId="83"/>
    <cellStyle name="Стиль 1" xfId="85"/>
    <cellStyle name="Текст предупреждения 2" xfId="87"/>
    <cellStyle name="Текст предупреждения 3" xfId="86"/>
    <cellStyle name="Финансовый" xfId="98" builtinId="3"/>
    <cellStyle name="Финансовый 2" xfId="2"/>
    <cellStyle name="Финансовый 2 2" xfId="97"/>
    <cellStyle name="Финансовый 2 3" xfId="89"/>
    <cellStyle name="Финансовый 3" xfId="88"/>
    <cellStyle name="Хвост" xfId="94"/>
    <cellStyle name="Хороший 2" xfId="91"/>
    <cellStyle name="Хороший 3" xfId="90"/>
  </cellStyles>
  <dxfs count="2"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iduk_GS/AppData/Local/Microsoft/Windows/Temporary%20Internet%20Files/Content.Outlook/VGH0A31A/&#1055;&#1088;&#1077;&#1076;&#1074;&#1072;&#1088;&#1080;&#1090;&#1077;&#1083;&#1100;&#1085;&#1099;&#1081;%20&#1073;&#1102;&#1076;&#1078;&#1077;&#1090;%20&#1085;&#1072;%202011&#1075;.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dikovaAN/AppData/Local/Microsoft/Windows/Temporary%20Internet%20Files/Content.Outlook/4INW4PYZ/&#1055;&#1088;&#1077;&#1076;&#1074;&#1072;&#1088;&#1080;&#1090;&#1077;&#1083;&#1100;&#1085;&#1099;&#1081;%20&#1073;&#1102;&#1076;&#1078;&#1077;&#1090;%20&#1085;&#1072;%202011&#1075;.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tlyakovAV/AppData/Local/Microsoft/Windows/Temporary%20Internet%20Files/Content.Outlook/N96YM85F/&#1055;&#1088;&#1077;&#1076;&#1074;&#1072;&#1088;&#1080;&#1090;&#1077;&#1083;&#1100;&#1085;&#1099;&#1081;%20&#1073;&#1102;&#1076;&#1078;&#1077;&#1090;%20&#1085;&#1072;%202011&#1075;.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X"/>
      <sheetName val="КБК"/>
      <sheetName val="2011"/>
      <sheetName val="Расчёт 2011 бур.16+3ГРП"/>
      <sheetName val="Расчёт 2011 бур.7"/>
      <sheetName val="ПО текучка"/>
      <sheetName val="ПО бурение 1+ГРП 4к"/>
      <sheetName val="ПО бурение 2"/>
      <sheetName val="Водянки"/>
    </sheetNames>
    <sheetDataSet>
      <sheetData sheetId="0"/>
      <sheetData sheetId="1">
        <row r="2">
          <cell r="C2" t="str">
            <v>Зарплата персонала</v>
          </cell>
        </row>
        <row r="3">
          <cell r="C3" t="str">
            <v>Отчисления от ФОТ (ЕСН и пр.)</v>
          </cell>
        </row>
        <row r="4">
          <cell r="C4" t="str">
            <v>Командировочные расходы</v>
          </cell>
        </row>
        <row r="5">
          <cell r="C5" t="str">
            <v>Прочие расходы на персонал</v>
          </cell>
        </row>
        <row r="6">
          <cell r="C6" t="str">
            <v>Анализ нефти</v>
          </cell>
        </row>
        <row r="7">
          <cell r="C7" t="str">
            <v>Подготовка нефти</v>
          </cell>
        </row>
        <row r="8">
          <cell r="C8" t="str">
            <v>Ремонт добывающих скважин</v>
          </cell>
        </row>
        <row r="9">
          <cell r="C9" t="str">
            <v>Ремонт водозаборных скважин</v>
          </cell>
        </row>
        <row r="10">
          <cell r="C10" t="str">
            <v>Ремонт нагнетательных скважин</v>
          </cell>
        </row>
        <row r="11">
          <cell r="C11" t="str">
            <v>Капитальный ремонт скважин</v>
          </cell>
        </row>
        <row r="12">
          <cell r="C12" t="str">
            <v>Обслуживание погружного оборудования</v>
          </cell>
        </row>
        <row r="13">
          <cell r="C13" t="str">
            <v>Обслуживание ПСН</v>
          </cell>
        </row>
        <row r="14">
          <cell r="C14" t="str">
            <v>Обслуживание УПН</v>
          </cell>
        </row>
        <row r="15">
          <cell r="C15" t="str">
            <v>Обслуживание КНС</v>
          </cell>
        </row>
        <row r="16">
          <cell r="C16" t="str">
            <v>Обслуживание кустов скважин</v>
          </cell>
        </row>
        <row r="17">
          <cell r="C17" t="str">
            <v>Содержание и ремонт нефтепровода</v>
          </cell>
        </row>
        <row r="18">
          <cell r="C18" t="str">
            <v>Содержание и ремонт нефтесборных сетей</v>
          </cell>
        </row>
        <row r="19">
          <cell r="C19" t="str">
            <v>Содержание и ремонт наземного скваженного оборудования</v>
          </cell>
        </row>
        <row r="20">
          <cell r="C20" t="str">
            <v>Обслуживание насосов ППД</v>
          </cell>
        </row>
        <row r="21">
          <cell r="C21" t="str">
            <v>Обслуживание водоводов</v>
          </cell>
        </row>
        <row r="22">
          <cell r="C22" t="str">
            <v>Обслуживание и ремонт КУУН</v>
          </cell>
        </row>
        <row r="23">
          <cell r="C23" t="str">
            <v>Обслуживание и ремонт систем теплоснабжения</v>
          </cell>
        </row>
        <row r="24">
          <cell r="C24" t="str">
            <v>Содержание и ремонт площадок и дорог</v>
          </cell>
        </row>
        <row r="25">
          <cell r="C25" t="str">
            <v>Инструменты и инвентарь</v>
          </cell>
        </row>
        <row r="26">
          <cell r="C26" t="str">
            <v>Вахтовые перевозки</v>
          </cell>
        </row>
        <row r="27">
          <cell r="C27" t="str">
            <v>Транспортные расходы</v>
          </cell>
        </row>
        <row r="28">
          <cell r="C28" t="str">
            <v>Содержание складского хозяйства</v>
          </cell>
        </row>
        <row r="29">
          <cell r="C29" t="str">
            <v>Канцтовары</v>
          </cell>
        </row>
        <row r="30">
          <cell r="C30" t="str">
            <v>Медицинские услуги</v>
          </cell>
        </row>
        <row r="31">
          <cell r="C31" t="str">
            <v>Содерж жилых помещений</v>
          </cell>
        </row>
        <row r="32">
          <cell r="C32" t="str">
            <v>Содержание и ремонт бытового оборудования</v>
          </cell>
        </row>
        <row r="33">
          <cell r="C33" t="str">
            <v>Вакцинация персонала</v>
          </cell>
        </row>
        <row r="34">
          <cell r="C34" t="str">
            <v>Лицензирование и аттестация</v>
          </cell>
        </row>
        <row r="35">
          <cell r="C35" t="str">
            <v>Нормативно-техническая документация</v>
          </cell>
        </row>
        <row r="36">
          <cell r="C36" t="str">
            <v>Обеспечение безопасной эксплуатации опасных объектов</v>
          </cell>
        </row>
        <row r="37">
          <cell r="C37" t="str">
            <v>Обучение персонала</v>
          </cell>
        </row>
        <row r="38">
          <cell r="C38" t="str">
            <v>Противопожарная готовность</v>
          </cell>
        </row>
        <row r="39">
          <cell r="C39" t="str">
            <v>Профосмотры</v>
          </cell>
        </row>
        <row r="40">
          <cell r="C40" t="str">
            <v>Содержание медпункта</v>
          </cell>
        </row>
        <row r="41">
          <cell r="C41" t="str">
            <v>Спецпитание</v>
          </cell>
        </row>
        <row r="42">
          <cell r="C42" t="str">
            <v>Средства защиты персонала</v>
          </cell>
        </row>
        <row r="43">
          <cell r="C43" t="str">
            <v>Страхование опасных производственных объектов</v>
          </cell>
        </row>
        <row r="44">
          <cell r="C44" t="str">
            <v>Ликвидация загрязнений ОС</v>
          </cell>
        </row>
        <row r="45">
          <cell r="C45" t="str">
            <v>Проектная и нормативная документация</v>
          </cell>
        </row>
        <row r="46">
          <cell r="C46" t="str">
            <v>Производственный экологический контроль</v>
          </cell>
        </row>
        <row r="47">
          <cell r="C47" t="str">
            <v>Сдача промышленных отходов</v>
          </cell>
        </row>
        <row r="48">
          <cell r="C48" t="str">
            <v>Лизинг автотранспорта и спецтехники</v>
          </cell>
        </row>
        <row r="49">
          <cell r="C49" t="str">
            <v>ТО и ТР технологического транспорта</v>
          </cell>
        </row>
        <row r="50">
          <cell r="C50" t="str">
            <v>Аренда технологического транспорта</v>
          </cell>
        </row>
        <row r="51">
          <cell r="C51" t="str">
            <v>Топливо</v>
          </cell>
        </row>
        <row r="52">
          <cell r="C52" t="str">
            <v>Техосмотры</v>
          </cell>
        </row>
        <row r="53">
          <cell r="C53" t="str">
            <v>Страхование</v>
          </cell>
        </row>
        <row r="54">
          <cell r="C54" t="str">
            <v>Инструменты и инвентарь</v>
          </cell>
        </row>
        <row r="55">
          <cell r="C55" t="str">
            <v>Топливо</v>
          </cell>
        </row>
        <row r="56">
          <cell r="C56" t="str">
            <v>Обслуживание и ремонт ДЭС и ГПЭС</v>
          </cell>
        </row>
        <row r="57">
          <cell r="C57" t="str">
            <v>Содержание электрических сетей</v>
          </cell>
        </row>
        <row r="58">
          <cell r="C58" t="str">
            <v>Покупная электроэнергия</v>
          </cell>
        </row>
        <row r="59">
          <cell r="C59" t="str">
            <v>Инструменты и инвентарь</v>
          </cell>
        </row>
        <row r="60">
          <cell r="C60" t="str">
            <v>ГДИС при ТРС</v>
          </cell>
        </row>
        <row r="61">
          <cell r="C61" t="str">
            <v>ГИС и ГИРС по контролю скважин</v>
          </cell>
        </row>
        <row r="62">
          <cell r="C62" t="str">
            <v>Специальные исследования</v>
          </cell>
        </row>
        <row r="63">
          <cell r="C63" t="str">
            <v>Аренда офисных помещений</v>
          </cell>
        </row>
        <row r="64">
          <cell r="C64" t="str">
            <v>Содержание и найм жилых помещений</v>
          </cell>
        </row>
        <row r="65">
          <cell r="C65" t="str">
            <v>Электроэнергия и коммунальные услуги</v>
          </cell>
        </row>
        <row r="66">
          <cell r="C66" t="str">
            <v>Канцелярские товары</v>
          </cell>
        </row>
        <row r="67">
          <cell r="C67" t="str">
            <v>Почтовые услуги</v>
          </cell>
        </row>
        <row r="68">
          <cell r="C68" t="str">
            <v>Хозяйственные расходы</v>
          </cell>
        </row>
        <row r="69">
          <cell r="C69" t="str">
            <v>Обслуживание компьютерной и телефонной сети</v>
          </cell>
        </row>
        <row r="70">
          <cell r="C70" t="str">
            <v>Обслуживание компьютеров</v>
          </cell>
        </row>
        <row r="71">
          <cell r="C71" t="str">
            <v>Обслуживание принтеров и ксероксов</v>
          </cell>
        </row>
        <row r="72">
          <cell r="C72" t="str">
            <v>Обслуж средств связи</v>
          </cell>
        </row>
        <row r="73">
          <cell r="C73" t="str">
            <v>Содерж ОПС</v>
          </cell>
        </row>
        <row r="74">
          <cell r="C74" t="str">
            <v>Аудит услуги РСБУ, МСФО</v>
          </cell>
        </row>
        <row r="75">
          <cell r="C75" t="str">
            <v>Информационные  услуги</v>
          </cell>
        </row>
        <row r="76">
          <cell r="C76" t="str">
            <v>Междугородная связь</v>
          </cell>
        </row>
        <row r="77">
          <cell r="C77" t="str">
            <v>Радиосвязь</v>
          </cell>
        </row>
        <row r="78">
          <cell r="C78" t="str">
            <v>Сотовая связь</v>
          </cell>
        </row>
        <row r="79">
          <cell r="C79" t="str">
            <v>Спутниковая связь</v>
          </cell>
        </row>
        <row r="80">
          <cell r="C80" t="str">
            <v>Услуги Интернет</v>
          </cell>
        </row>
        <row r="81">
          <cell r="C81" t="str">
            <v>Автостоянка, аренда гаража</v>
          </cell>
        </row>
        <row r="82">
          <cell r="C82" t="str">
            <v>Топливо</v>
          </cell>
        </row>
        <row r="83">
          <cell r="C83" t="str">
            <v>Страхование офисного транспорта</v>
          </cell>
        </row>
        <row r="84">
          <cell r="C84" t="str">
            <v>Техосмотры</v>
          </cell>
        </row>
        <row r="85">
          <cell r="C85" t="str">
            <v>ТО и ТР транспорта</v>
          </cell>
        </row>
        <row r="86">
          <cell r="C86" t="str">
            <v>Услуги автотранспорта</v>
          </cell>
        </row>
        <row r="87">
          <cell r="C87" t="str">
            <v>Информационные услуги СБ</v>
          </cell>
        </row>
        <row r="88">
          <cell r="C88" t="str">
            <v>Обучение персонала СБ</v>
          </cell>
        </row>
        <row r="89">
          <cell r="C89" t="str">
            <v>Услуги по охране объектов</v>
          </cell>
        </row>
        <row r="90">
          <cell r="C90" t="str">
            <v>Спец средства, аксессуары</v>
          </cell>
        </row>
        <row r="91">
          <cell r="C91" t="str">
            <v>Банковские услуги</v>
          </cell>
        </row>
        <row r="92">
          <cell r="C92" t="str">
            <v>Командировочные расходы</v>
          </cell>
        </row>
        <row r="93">
          <cell r="C93" t="str">
            <v>Праздничные мероприятия</v>
          </cell>
        </row>
        <row r="94">
          <cell r="C94" t="str">
            <v>Представительские  расходы</v>
          </cell>
        </row>
        <row r="95">
          <cell r="C95" t="str">
            <v>Расходы на рекламу и ПР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X"/>
      <sheetName val="КБК"/>
      <sheetName val="2011"/>
      <sheetName val="Расчёт 2011 бур.16+3ГРП"/>
      <sheetName val="Расчёт 2011 бур.7"/>
      <sheetName val="ПО текучка"/>
      <sheetName val="ПО бурение 1+ГРП 4к"/>
      <sheetName val="ПО бурение 2"/>
      <sheetName val="Водянки"/>
    </sheetNames>
    <sheetDataSet>
      <sheetData sheetId="0"/>
      <sheetData sheetId="1">
        <row r="2">
          <cell r="C2" t="str">
            <v>Зарплата персонала</v>
          </cell>
        </row>
        <row r="3">
          <cell r="C3" t="str">
            <v>Отчисления от ФОТ (ЕСН и пр.)</v>
          </cell>
        </row>
        <row r="4">
          <cell r="C4" t="str">
            <v>Командировочные расходы</v>
          </cell>
        </row>
        <row r="5">
          <cell r="C5" t="str">
            <v>Прочие расходы на персонал</v>
          </cell>
        </row>
        <row r="6">
          <cell r="C6" t="str">
            <v>Анализ нефти</v>
          </cell>
        </row>
        <row r="7">
          <cell r="C7" t="str">
            <v>Подготовка нефти</v>
          </cell>
        </row>
        <row r="8">
          <cell r="C8" t="str">
            <v>Ремонт добывающих скважин</v>
          </cell>
        </row>
        <row r="9">
          <cell r="C9" t="str">
            <v>Ремонт водозаборных скважин</v>
          </cell>
        </row>
        <row r="10">
          <cell r="C10" t="str">
            <v>Ремонт нагнетательных скважин</v>
          </cell>
        </row>
        <row r="11">
          <cell r="C11" t="str">
            <v>Капитальный ремонт скважин</v>
          </cell>
        </row>
        <row r="12">
          <cell r="C12" t="str">
            <v>Обслуживание погружного оборудования</v>
          </cell>
        </row>
        <row r="13">
          <cell r="C13" t="str">
            <v>Обслуживание ПСН</v>
          </cell>
        </row>
        <row r="14">
          <cell r="C14" t="str">
            <v>Обслуживание УПН</v>
          </cell>
        </row>
        <row r="15">
          <cell r="C15" t="str">
            <v>Обслуживание КНС</v>
          </cell>
        </row>
        <row r="16">
          <cell r="C16" t="str">
            <v>Обслуживание кустов скважин</v>
          </cell>
        </row>
        <row r="17">
          <cell r="C17" t="str">
            <v>Содержание и ремонт нефтепровода</v>
          </cell>
        </row>
        <row r="18">
          <cell r="C18" t="str">
            <v>Содержание и ремонт нефтесборных сетей</v>
          </cell>
        </row>
        <row r="19">
          <cell r="C19" t="str">
            <v>Содержание и ремонт наземного скваженного оборудования</v>
          </cell>
        </row>
        <row r="20">
          <cell r="C20" t="str">
            <v>Обслуживание насосов ППД</v>
          </cell>
        </row>
        <row r="21">
          <cell r="C21" t="str">
            <v>Обслуживание водоводов</v>
          </cell>
        </row>
        <row r="22">
          <cell r="C22" t="str">
            <v>Обслуживание и ремонт КУУН</v>
          </cell>
        </row>
        <row r="23">
          <cell r="C23" t="str">
            <v>Обслуживание и ремонт систем теплоснабжения</v>
          </cell>
        </row>
        <row r="24">
          <cell r="C24" t="str">
            <v>Содержание и ремонт площадок и дорог</v>
          </cell>
        </row>
        <row r="25">
          <cell r="C25" t="str">
            <v>Инструменты и инвентарь</v>
          </cell>
        </row>
        <row r="26">
          <cell r="C26" t="str">
            <v>Вахтовые перевозки</v>
          </cell>
        </row>
        <row r="27">
          <cell r="C27" t="str">
            <v>Транспортные расходы</v>
          </cell>
        </row>
        <row r="28">
          <cell r="C28" t="str">
            <v>Содержание складского хозяйства</v>
          </cell>
        </row>
        <row r="29">
          <cell r="C29" t="str">
            <v>Канцтовары</v>
          </cell>
        </row>
        <row r="30">
          <cell r="C30" t="str">
            <v>Медицинские услуги</v>
          </cell>
        </row>
        <row r="31">
          <cell r="C31" t="str">
            <v>Содерж жилых помещений</v>
          </cell>
        </row>
        <row r="32">
          <cell r="C32" t="str">
            <v>Содержание и ремонт бытового оборудования</v>
          </cell>
        </row>
        <row r="33">
          <cell r="C33" t="str">
            <v>Вакцинация персонала</v>
          </cell>
        </row>
        <row r="34">
          <cell r="C34" t="str">
            <v>Лицензирование и аттестация</v>
          </cell>
        </row>
        <row r="35">
          <cell r="C35" t="str">
            <v>Нормативно-техническая документация</v>
          </cell>
        </row>
        <row r="36">
          <cell r="C36" t="str">
            <v>Обеспечение безопасной эксплуатации опасных объектов</v>
          </cell>
        </row>
        <row r="37">
          <cell r="C37" t="str">
            <v>Обучение персонала</v>
          </cell>
        </row>
        <row r="38">
          <cell r="C38" t="str">
            <v>Противопожарная готовность</v>
          </cell>
        </row>
        <row r="39">
          <cell r="C39" t="str">
            <v>Профосмотры</v>
          </cell>
        </row>
        <row r="40">
          <cell r="C40" t="str">
            <v>Содержание медпункта</v>
          </cell>
        </row>
        <row r="41">
          <cell r="C41" t="str">
            <v>Спецпитание</v>
          </cell>
        </row>
        <row r="42">
          <cell r="C42" t="str">
            <v>Средства защиты персонала</v>
          </cell>
        </row>
        <row r="43">
          <cell r="C43" t="str">
            <v>Страхование опасных производственных объектов</v>
          </cell>
        </row>
        <row r="44">
          <cell r="C44" t="str">
            <v>Ликвидация загрязнений ОС</v>
          </cell>
        </row>
        <row r="45">
          <cell r="C45" t="str">
            <v>Проектная и нормативная документация</v>
          </cell>
        </row>
        <row r="46">
          <cell r="C46" t="str">
            <v>Производственный экологический контроль</v>
          </cell>
        </row>
        <row r="47">
          <cell r="C47" t="str">
            <v>Сдача промышленных отходов</v>
          </cell>
        </row>
        <row r="48">
          <cell r="C48" t="str">
            <v>Лизинг автотранспорта и спецтехники</v>
          </cell>
        </row>
        <row r="49">
          <cell r="C49" t="str">
            <v>ТО и ТР технологического транспорта</v>
          </cell>
        </row>
        <row r="50">
          <cell r="C50" t="str">
            <v>Аренда технологического транспорта</v>
          </cell>
        </row>
        <row r="51">
          <cell r="C51" t="str">
            <v>Топливо</v>
          </cell>
        </row>
        <row r="52">
          <cell r="C52" t="str">
            <v>Техосмотры</v>
          </cell>
        </row>
        <row r="53">
          <cell r="C53" t="str">
            <v>Страхование</v>
          </cell>
        </row>
        <row r="54">
          <cell r="C54" t="str">
            <v>Инструменты и инвентарь</v>
          </cell>
        </row>
        <row r="55">
          <cell r="C55" t="str">
            <v>Топливо</v>
          </cell>
        </row>
        <row r="56">
          <cell r="C56" t="str">
            <v>Обслуживание и ремонт ДЭС и ГПЭС</v>
          </cell>
        </row>
        <row r="57">
          <cell r="C57" t="str">
            <v>Содержание электрических сетей</v>
          </cell>
        </row>
        <row r="58">
          <cell r="C58" t="str">
            <v>Покупная электроэнергия</v>
          </cell>
        </row>
        <row r="59">
          <cell r="C59" t="str">
            <v>Инструменты и инвентарь</v>
          </cell>
        </row>
        <row r="60">
          <cell r="C60" t="str">
            <v>ГДИС при ТРС</v>
          </cell>
        </row>
        <row r="61">
          <cell r="C61" t="str">
            <v>ГИС и ГИРС по контролю скважин</v>
          </cell>
        </row>
        <row r="62">
          <cell r="C62" t="str">
            <v>Специальные исследования</v>
          </cell>
        </row>
        <row r="63">
          <cell r="C63" t="str">
            <v>Аренда офисных помещений</v>
          </cell>
        </row>
        <row r="64">
          <cell r="C64" t="str">
            <v>Содержание и найм жилых помещений</v>
          </cell>
        </row>
        <row r="65">
          <cell r="C65" t="str">
            <v>Электроэнергия и коммунальные услуги</v>
          </cell>
        </row>
        <row r="66">
          <cell r="C66" t="str">
            <v>Канцелярские товары</v>
          </cell>
        </row>
        <row r="67">
          <cell r="C67" t="str">
            <v>Почтовые услуги</v>
          </cell>
        </row>
        <row r="68">
          <cell r="C68" t="str">
            <v>Хозяйственные расходы</v>
          </cell>
        </row>
        <row r="69">
          <cell r="C69" t="str">
            <v>Обслуживание компьютерной и телефонной сети</v>
          </cell>
        </row>
        <row r="70">
          <cell r="C70" t="str">
            <v>Обслуживание компьютеров</v>
          </cell>
        </row>
        <row r="71">
          <cell r="C71" t="str">
            <v>Обслуживание принтеров и ксероксов</v>
          </cell>
        </row>
        <row r="72">
          <cell r="C72" t="str">
            <v>Обслуж средств связи</v>
          </cell>
        </row>
        <row r="73">
          <cell r="C73" t="str">
            <v>Содерж ОПС</v>
          </cell>
        </row>
        <row r="74">
          <cell r="C74" t="str">
            <v>Аудит услуги РСБУ, МСФО</v>
          </cell>
        </row>
        <row r="75">
          <cell r="C75" t="str">
            <v>Информационные  услуги</v>
          </cell>
        </row>
        <row r="76">
          <cell r="C76" t="str">
            <v>Междугородная связь</v>
          </cell>
        </row>
        <row r="77">
          <cell r="C77" t="str">
            <v>Радиосвязь</v>
          </cell>
        </row>
        <row r="78">
          <cell r="C78" t="str">
            <v>Сотовая связь</v>
          </cell>
        </row>
        <row r="79">
          <cell r="C79" t="str">
            <v>Спутниковая связь</v>
          </cell>
        </row>
        <row r="80">
          <cell r="C80" t="str">
            <v>Услуги Интернет</v>
          </cell>
        </row>
        <row r="81">
          <cell r="C81" t="str">
            <v>Автостоянка, аренда гаража</v>
          </cell>
        </row>
        <row r="82">
          <cell r="C82" t="str">
            <v>Топливо</v>
          </cell>
        </row>
        <row r="83">
          <cell r="C83" t="str">
            <v>Страхование офисного транспорта</v>
          </cell>
        </row>
        <row r="84">
          <cell r="C84" t="str">
            <v>Техосмотры</v>
          </cell>
        </row>
        <row r="85">
          <cell r="C85" t="str">
            <v>ТО и ТР транспорта</v>
          </cell>
        </row>
        <row r="86">
          <cell r="C86" t="str">
            <v>Услуги автотранспорта</v>
          </cell>
        </row>
        <row r="87">
          <cell r="C87" t="str">
            <v>Информационные услуги СБ</v>
          </cell>
        </row>
        <row r="88">
          <cell r="C88" t="str">
            <v>Обучение персонала СБ</v>
          </cell>
        </row>
        <row r="89">
          <cell r="C89" t="str">
            <v>Услуги по охране объектов</v>
          </cell>
        </row>
        <row r="90">
          <cell r="C90" t="str">
            <v>Спец средства, аксессуары</v>
          </cell>
        </row>
        <row r="91">
          <cell r="C91" t="str">
            <v>Банковские услуги</v>
          </cell>
        </row>
        <row r="92">
          <cell r="C92" t="str">
            <v>Командировочные расходы</v>
          </cell>
        </row>
        <row r="93">
          <cell r="C93" t="str">
            <v>Праздничные мероприятия</v>
          </cell>
        </row>
        <row r="94">
          <cell r="C94" t="str">
            <v>Представительские  расходы</v>
          </cell>
        </row>
        <row r="95">
          <cell r="C95" t="str">
            <v>Расходы на рекламу и ПР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X"/>
      <sheetName val="КБК"/>
      <sheetName val="2011"/>
      <sheetName val="Расчёт 2011 бур.16+3ГРП"/>
      <sheetName val="Расчёт 2011 бур.7"/>
      <sheetName val="ПО текучка"/>
      <sheetName val="ПО бурение 1+ГРП 4к"/>
      <sheetName val="ПО бурение 2"/>
      <sheetName val="Водянки"/>
    </sheetNames>
    <sheetDataSet>
      <sheetData sheetId="0"/>
      <sheetData sheetId="1">
        <row r="2">
          <cell r="C2" t="str">
            <v>Зарплата персонала</v>
          </cell>
        </row>
        <row r="3">
          <cell r="C3" t="str">
            <v>Отчисления от ФОТ (ЕСН и пр.)</v>
          </cell>
        </row>
        <row r="4">
          <cell r="C4" t="str">
            <v>Командировочные расходы</v>
          </cell>
        </row>
        <row r="5">
          <cell r="C5" t="str">
            <v>Прочие расходы на персонал</v>
          </cell>
        </row>
        <row r="6">
          <cell r="C6" t="str">
            <v>Анализ нефти</v>
          </cell>
        </row>
        <row r="7">
          <cell r="C7" t="str">
            <v>Подготовка нефти</v>
          </cell>
        </row>
        <row r="8">
          <cell r="C8" t="str">
            <v>Ремонт добывающих скважин</v>
          </cell>
        </row>
        <row r="9">
          <cell r="C9" t="str">
            <v>Ремонт водозаборных скважин</v>
          </cell>
        </row>
        <row r="10">
          <cell r="C10" t="str">
            <v>Ремонт нагнетательных скважин</v>
          </cell>
        </row>
        <row r="11">
          <cell r="C11" t="str">
            <v>Капитальный ремонт скважин</v>
          </cell>
        </row>
        <row r="12">
          <cell r="C12" t="str">
            <v>Обслуживание погружного оборудования</v>
          </cell>
        </row>
        <row r="13">
          <cell r="C13" t="str">
            <v>Обслуживание ПСН</v>
          </cell>
        </row>
        <row r="14">
          <cell r="C14" t="str">
            <v>Обслуживание УПН</v>
          </cell>
        </row>
        <row r="15">
          <cell r="C15" t="str">
            <v>Обслуживание КНС</v>
          </cell>
        </row>
        <row r="16">
          <cell r="C16" t="str">
            <v>Обслуживание кустов скважин</v>
          </cell>
        </row>
        <row r="17">
          <cell r="C17" t="str">
            <v>Содержание и ремонт нефтепровода</v>
          </cell>
        </row>
        <row r="18">
          <cell r="C18" t="str">
            <v>Содержание и ремонт нефтесборных сетей</v>
          </cell>
        </row>
        <row r="19">
          <cell r="C19" t="str">
            <v>Содержание и ремонт наземного скваженного оборудования</v>
          </cell>
        </row>
        <row r="20">
          <cell r="C20" t="str">
            <v>Обслуживание насосов ППД</v>
          </cell>
        </row>
        <row r="21">
          <cell r="C21" t="str">
            <v>Обслуживание водоводов</v>
          </cell>
        </row>
        <row r="22">
          <cell r="C22" t="str">
            <v>Обслуживание и ремонт КУУН</v>
          </cell>
        </row>
        <row r="23">
          <cell r="C23" t="str">
            <v>Обслуживание и ремонт систем теплоснабжения</v>
          </cell>
        </row>
        <row r="24">
          <cell r="C24" t="str">
            <v>Содержание и ремонт площадок и дорог</v>
          </cell>
        </row>
        <row r="25">
          <cell r="C25" t="str">
            <v>Инструменты и инвентарь</v>
          </cell>
        </row>
        <row r="26">
          <cell r="C26" t="str">
            <v>Вахтовые перевозки</v>
          </cell>
        </row>
        <row r="27">
          <cell r="C27" t="str">
            <v>Транспортные расходы</v>
          </cell>
        </row>
        <row r="28">
          <cell r="C28" t="str">
            <v>Содержание складского хозяйства</v>
          </cell>
        </row>
        <row r="29">
          <cell r="C29" t="str">
            <v>Канцтовары</v>
          </cell>
        </row>
        <row r="30">
          <cell r="C30" t="str">
            <v>Медицинские услуги</v>
          </cell>
        </row>
        <row r="31">
          <cell r="C31" t="str">
            <v>Содерж жилых помещений</v>
          </cell>
        </row>
        <row r="32">
          <cell r="C32" t="str">
            <v>Содержание и ремонт бытового оборудования</v>
          </cell>
        </row>
        <row r="33">
          <cell r="C33" t="str">
            <v>Вакцинация персонала</v>
          </cell>
        </row>
        <row r="34">
          <cell r="C34" t="str">
            <v>Лицензирование и аттестация</v>
          </cell>
        </row>
        <row r="35">
          <cell r="C35" t="str">
            <v>Нормативно-техническая документация</v>
          </cell>
        </row>
        <row r="36">
          <cell r="C36" t="str">
            <v>Обеспечение безопасной эксплуатации опасных объектов</v>
          </cell>
        </row>
        <row r="37">
          <cell r="C37" t="str">
            <v>Обучение персонала</v>
          </cell>
        </row>
        <row r="38">
          <cell r="C38" t="str">
            <v>Противопожарная готовность</v>
          </cell>
        </row>
        <row r="39">
          <cell r="C39" t="str">
            <v>Профосмотры</v>
          </cell>
        </row>
        <row r="40">
          <cell r="C40" t="str">
            <v>Содержание медпункта</v>
          </cell>
        </row>
        <row r="41">
          <cell r="C41" t="str">
            <v>Спецпитание</v>
          </cell>
        </row>
        <row r="42">
          <cell r="C42" t="str">
            <v>Средства защиты персонала</v>
          </cell>
        </row>
        <row r="43">
          <cell r="C43" t="str">
            <v>Страхование опасных производственных объектов</v>
          </cell>
        </row>
        <row r="44">
          <cell r="C44" t="str">
            <v>Ликвидация загрязнений ОС</v>
          </cell>
        </row>
        <row r="45">
          <cell r="C45" t="str">
            <v>Проектная и нормативная документация</v>
          </cell>
        </row>
        <row r="46">
          <cell r="C46" t="str">
            <v>Производственный экологический контроль</v>
          </cell>
        </row>
        <row r="47">
          <cell r="C47" t="str">
            <v>Сдача промышленных отходов</v>
          </cell>
        </row>
        <row r="48">
          <cell r="C48" t="str">
            <v>Лизинг автотранспорта и спецтехники</v>
          </cell>
        </row>
        <row r="49">
          <cell r="C49" t="str">
            <v>ТО и ТР технологического транспорта</v>
          </cell>
        </row>
        <row r="50">
          <cell r="C50" t="str">
            <v>Аренда технологического транспорта</v>
          </cell>
        </row>
        <row r="51">
          <cell r="C51" t="str">
            <v>Топливо</v>
          </cell>
        </row>
        <row r="52">
          <cell r="C52" t="str">
            <v>Техосмотры</v>
          </cell>
        </row>
        <row r="53">
          <cell r="C53" t="str">
            <v>Страхование</v>
          </cell>
        </row>
        <row r="54">
          <cell r="C54" t="str">
            <v>Инструменты и инвентарь</v>
          </cell>
        </row>
        <row r="55">
          <cell r="C55" t="str">
            <v>Топливо</v>
          </cell>
        </row>
        <row r="56">
          <cell r="C56" t="str">
            <v>Обслуживание и ремонт ДЭС и ГПЭС</v>
          </cell>
        </row>
        <row r="57">
          <cell r="C57" t="str">
            <v>Содержание электрических сетей</v>
          </cell>
        </row>
        <row r="58">
          <cell r="C58" t="str">
            <v>Покупная электроэнергия</v>
          </cell>
        </row>
        <row r="59">
          <cell r="C59" t="str">
            <v>Инструменты и инвентарь</v>
          </cell>
        </row>
        <row r="60">
          <cell r="C60" t="str">
            <v>ГДИС при ТРС</v>
          </cell>
        </row>
        <row r="61">
          <cell r="C61" t="str">
            <v>ГИС и ГИРС по контролю скважин</v>
          </cell>
        </row>
        <row r="62">
          <cell r="C62" t="str">
            <v>Специальные исследования</v>
          </cell>
        </row>
        <row r="63">
          <cell r="C63" t="str">
            <v>Аренда офисных помещений</v>
          </cell>
        </row>
        <row r="64">
          <cell r="C64" t="str">
            <v>Содержание и найм жилых помещений</v>
          </cell>
        </row>
        <row r="65">
          <cell r="C65" t="str">
            <v>Электроэнергия и коммунальные услуги</v>
          </cell>
        </row>
        <row r="66">
          <cell r="C66" t="str">
            <v>Канцелярские товары</v>
          </cell>
        </row>
        <row r="67">
          <cell r="C67" t="str">
            <v>Почтовые услуги</v>
          </cell>
        </row>
        <row r="68">
          <cell r="C68" t="str">
            <v>Хозяйственные расходы</v>
          </cell>
        </row>
        <row r="69">
          <cell r="C69" t="str">
            <v>Обслуживание компьютерной и телефонной сети</v>
          </cell>
        </row>
        <row r="70">
          <cell r="C70" t="str">
            <v>Обслуживание компьютеров</v>
          </cell>
        </row>
        <row r="71">
          <cell r="C71" t="str">
            <v>Обслуживание принтеров и ксероксов</v>
          </cell>
        </row>
        <row r="72">
          <cell r="C72" t="str">
            <v>Обслуж средств связи</v>
          </cell>
        </row>
        <row r="73">
          <cell r="C73" t="str">
            <v>Содерж ОПС</v>
          </cell>
        </row>
        <row r="74">
          <cell r="C74" t="str">
            <v>Аудит услуги РСБУ, МСФО</v>
          </cell>
        </row>
        <row r="75">
          <cell r="C75" t="str">
            <v>Информационные  услуги</v>
          </cell>
        </row>
        <row r="76">
          <cell r="C76" t="str">
            <v>Междугородная связь</v>
          </cell>
        </row>
        <row r="77">
          <cell r="C77" t="str">
            <v>Радиосвязь</v>
          </cell>
        </row>
        <row r="78">
          <cell r="C78" t="str">
            <v>Сотовая связь</v>
          </cell>
        </row>
        <row r="79">
          <cell r="C79" t="str">
            <v>Спутниковая связь</v>
          </cell>
        </row>
        <row r="80">
          <cell r="C80" t="str">
            <v>Услуги Интернет</v>
          </cell>
        </row>
        <row r="81">
          <cell r="C81" t="str">
            <v>Автостоянка, аренда гаража</v>
          </cell>
        </row>
        <row r="82">
          <cell r="C82" t="str">
            <v>Топливо</v>
          </cell>
        </row>
        <row r="83">
          <cell r="C83" t="str">
            <v>Страхование офисного транспорта</v>
          </cell>
        </row>
        <row r="84">
          <cell r="C84" t="str">
            <v>Техосмотры</v>
          </cell>
        </row>
        <row r="85">
          <cell r="C85" t="str">
            <v>ТО и ТР транспорта</v>
          </cell>
        </row>
        <row r="86">
          <cell r="C86" t="str">
            <v>Услуги автотранспорта</v>
          </cell>
        </row>
        <row r="87">
          <cell r="C87" t="str">
            <v>Информационные услуги СБ</v>
          </cell>
        </row>
        <row r="88">
          <cell r="C88" t="str">
            <v>Обучение персонала СБ</v>
          </cell>
        </row>
        <row r="89">
          <cell r="C89" t="str">
            <v>Услуги по охране объектов</v>
          </cell>
        </row>
        <row r="90">
          <cell r="C90" t="str">
            <v>Спец средства, аксессуары</v>
          </cell>
        </row>
        <row r="91">
          <cell r="C91" t="str">
            <v>Банковские услуги</v>
          </cell>
        </row>
        <row r="92">
          <cell r="C92" t="str">
            <v>Командировочные расходы</v>
          </cell>
        </row>
        <row r="93">
          <cell r="C93" t="str">
            <v>Праздничные мероприятия</v>
          </cell>
        </row>
        <row r="94">
          <cell r="C94" t="str">
            <v>Представительские  расходы</v>
          </cell>
        </row>
        <row r="95">
          <cell r="C95" t="str">
            <v>Расходы на рекламу и ПР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G250"/>
  <sheetViews>
    <sheetView topLeftCell="A118" zoomScale="90" zoomScaleNormal="90" zoomScaleSheetLayoutView="100" workbookViewId="0">
      <selection activeCell="B156" sqref="B156"/>
    </sheetView>
  </sheetViews>
  <sheetFormatPr defaultRowHeight="15" outlineLevelRow="1" x14ac:dyDescent="0.25"/>
  <cols>
    <col min="1" max="1" width="5.7109375" style="10" customWidth="1"/>
    <col min="2" max="2" width="80.42578125" style="76" customWidth="1"/>
    <col min="3" max="3" width="9.7109375" style="10" customWidth="1"/>
    <col min="4" max="4" width="13.28515625" style="10" customWidth="1"/>
    <col min="5" max="5" width="21.85546875" style="42" customWidth="1"/>
    <col min="6" max="6" width="25.42578125" style="1" customWidth="1"/>
    <col min="7" max="16384" width="9.140625" style="1"/>
  </cols>
  <sheetData>
    <row r="1" spans="1:7" x14ac:dyDescent="0.25">
      <c r="B1" s="8"/>
      <c r="D1" s="72"/>
      <c r="E1" s="10"/>
    </row>
    <row r="2" spans="1:7" s="37" customFormat="1" ht="15" customHeight="1" x14ac:dyDescent="0.25">
      <c r="A2" s="31"/>
      <c r="B2" s="32" t="s">
        <v>49</v>
      </c>
      <c r="C2" s="33" t="s">
        <v>26</v>
      </c>
      <c r="D2" s="73"/>
      <c r="E2" s="34"/>
    </row>
    <row r="3" spans="1:7" s="37" customFormat="1" ht="15" customHeight="1" x14ac:dyDescent="0.25">
      <c r="A3" s="31"/>
      <c r="B3" s="32" t="s">
        <v>50</v>
      </c>
      <c r="C3" s="33" t="s">
        <v>51</v>
      </c>
      <c r="D3" s="73"/>
      <c r="E3" s="34"/>
    </row>
    <row r="4" spans="1:7" s="37" customFormat="1" ht="15" customHeight="1" x14ac:dyDescent="0.25">
      <c r="A4" s="31"/>
      <c r="B4" s="33" t="s">
        <v>52</v>
      </c>
      <c r="C4" s="33" t="s">
        <v>52</v>
      </c>
      <c r="D4" s="73"/>
      <c r="E4" s="34"/>
    </row>
    <row r="5" spans="1:7" s="37" customFormat="1" ht="14.25" customHeight="1" x14ac:dyDescent="0.25">
      <c r="A5" s="31"/>
      <c r="B5" s="38" t="s">
        <v>53</v>
      </c>
      <c r="C5" s="39" t="s">
        <v>54</v>
      </c>
      <c r="D5" s="73"/>
      <c r="E5" s="34"/>
    </row>
    <row r="6" spans="1:7" s="37" customFormat="1" ht="15.75" customHeight="1" x14ac:dyDescent="0.25">
      <c r="A6" s="40"/>
      <c r="B6" s="38" t="s">
        <v>55</v>
      </c>
      <c r="C6" s="41" t="s">
        <v>56</v>
      </c>
      <c r="D6" s="73"/>
      <c r="E6" s="34"/>
    </row>
    <row r="7" spans="1:7" s="37" customFormat="1" ht="12" customHeight="1" x14ac:dyDescent="0.25">
      <c r="A7" s="40"/>
      <c r="B7" s="38"/>
      <c r="C7" s="38"/>
      <c r="D7" s="74"/>
      <c r="E7" s="34"/>
    </row>
    <row r="8" spans="1:7" s="37" customFormat="1" ht="12" customHeight="1" x14ac:dyDescent="0.25">
      <c r="A8" s="40"/>
      <c r="B8" s="38"/>
      <c r="C8" s="38"/>
      <c r="D8" s="74"/>
      <c r="E8" s="34"/>
    </row>
    <row r="9" spans="1:7" s="37" customFormat="1" ht="12" customHeight="1" outlineLevel="1" x14ac:dyDescent="0.25">
      <c r="A9" s="40"/>
      <c r="B9" s="32" t="s">
        <v>49</v>
      </c>
      <c r="C9" s="38"/>
      <c r="D9" s="74"/>
      <c r="E9" s="34"/>
    </row>
    <row r="10" spans="1:7" s="37" customFormat="1" ht="16.5" customHeight="1" outlineLevel="1" x14ac:dyDescent="0.25">
      <c r="A10" s="40"/>
      <c r="B10" s="32" t="s">
        <v>57</v>
      </c>
      <c r="C10" s="38"/>
      <c r="D10" s="74"/>
      <c r="E10" s="34"/>
    </row>
    <row r="11" spans="1:7" s="37" customFormat="1" ht="12.75" customHeight="1" outlineLevel="1" x14ac:dyDescent="0.25">
      <c r="A11" s="40"/>
      <c r="B11" s="32" t="s">
        <v>25</v>
      </c>
      <c r="C11" s="38"/>
      <c r="D11" s="74"/>
      <c r="E11" s="34"/>
    </row>
    <row r="12" spans="1:7" s="37" customFormat="1" ht="12.75" customHeight="1" outlineLevel="1" x14ac:dyDescent="0.25">
      <c r="A12" s="40"/>
      <c r="B12" s="33" t="s">
        <v>52</v>
      </c>
      <c r="C12" s="38"/>
      <c r="D12" s="74"/>
      <c r="E12" s="34"/>
    </row>
    <row r="13" spans="1:7" s="37" customFormat="1" ht="15" customHeight="1" outlineLevel="1" x14ac:dyDescent="0.25">
      <c r="A13" s="40"/>
      <c r="B13" s="38" t="s">
        <v>58</v>
      </c>
      <c r="C13" s="38"/>
      <c r="D13" s="74"/>
      <c r="E13" s="34"/>
    </row>
    <row r="14" spans="1:7" s="37" customFormat="1" ht="15.75" customHeight="1" outlineLevel="1" x14ac:dyDescent="0.25">
      <c r="A14" s="40"/>
      <c r="B14" s="38" t="s">
        <v>55</v>
      </c>
      <c r="C14" s="38"/>
      <c r="D14" s="74"/>
      <c r="E14" s="34"/>
    </row>
    <row r="15" spans="1:7" ht="15" customHeight="1" x14ac:dyDescent="0.25">
      <c r="A15" s="51"/>
      <c r="B15" s="1"/>
      <c r="C15" s="52"/>
      <c r="D15" s="75"/>
      <c r="E15" s="52"/>
      <c r="F15" s="52"/>
      <c r="G15" s="24"/>
    </row>
    <row r="16" spans="1:7" ht="15.75" customHeight="1" x14ac:dyDescent="0.25">
      <c r="B16" s="11"/>
      <c r="C16" s="11"/>
      <c r="D16" s="11"/>
      <c r="E16" s="44"/>
    </row>
    <row r="17" spans="1:12" ht="20.25" customHeight="1" x14ac:dyDescent="0.25">
      <c r="A17" s="153" t="s">
        <v>8</v>
      </c>
      <c r="B17" s="153"/>
      <c r="C17" s="153"/>
      <c r="D17" s="153"/>
      <c r="E17" s="153"/>
    </row>
    <row r="18" spans="1:12" ht="21" customHeight="1" x14ac:dyDescent="0.25">
      <c r="A18" s="153" t="s">
        <v>72</v>
      </c>
      <c r="B18" s="153"/>
      <c r="C18" s="153"/>
      <c r="D18" s="153"/>
      <c r="E18" s="153"/>
    </row>
    <row r="19" spans="1:12" s="46" customFormat="1" ht="32.25" customHeight="1" x14ac:dyDescent="0.25">
      <c r="A19" s="161" t="s">
        <v>282</v>
      </c>
      <c r="B19" s="161"/>
      <c r="C19" s="161"/>
      <c r="D19" s="161"/>
      <c r="E19" s="161"/>
      <c r="F19" s="55"/>
      <c r="G19" s="55"/>
    </row>
    <row r="20" spans="1:12" s="46" customFormat="1" ht="9.75" customHeight="1" x14ac:dyDescent="0.25">
      <c r="A20" s="77"/>
      <c r="B20" s="77"/>
      <c r="C20" s="77"/>
      <c r="D20" s="77"/>
      <c r="E20" s="77"/>
      <c r="F20" s="54"/>
      <c r="G20" s="54"/>
    </row>
    <row r="21" spans="1:12" s="46" customFormat="1" ht="21.75" customHeight="1" x14ac:dyDescent="0.25">
      <c r="A21" s="78"/>
      <c r="B21" s="162" t="s">
        <v>59</v>
      </c>
      <c r="C21" s="162"/>
      <c r="D21" s="162"/>
      <c r="E21" s="79"/>
    </row>
    <row r="22" spans="1:12" s="46" customFormat="1" ht="29.25" customHeight="1" x14ac:dyDescent="0.25">
      <c r="A22" s="78"/>
      <c r="B22" s="162" t="s">
        <v>237</v>
      </c>
      <c r="C22" s="162"/>
      <c r="D22" s="162"/>
      <c r="E22" s="162"/>
    </row>
    <row r="23" spans="1:12" ht="21.75" customHeight="1" x14ac:dyDescent="0.25">
      <c r="A23" s="80"/>
      <c r="B23" s="163" t="s">
        <v>39</v>
      </c>
      <c r="C23" s="163"/>
      <c r="D23" s="163"/>
      <c r="E23" s="163"/>
    </row>
    <row r="24" spans="1:12" x14ac:dyDescent="0.25">
      <c r="A24" s="12"/>
      <c r="B24" s="81"/>
      <c r="C24" s="12"/>
      <c r="D24" s="12"/>
      <c r="E24" s="50"/>
    </row>
    <row r="25" spans="1:12" ht="11.25" customHeight="1" x14ac:dyDescent="0.25">
      <c r="A25" s="158" t="s">
        <v>0</v>
      </c>
      <c r="B25" s="158" t="s">
        <v>2</v>
      </c>
      <c r="C25" s="158" t="s">
        <v>1</v>
      </c>
      <c r="D25" s="159" t="s">
        <v>80</v>
      </c>
      <c r="E25" s="158" t="s">
        <v>21</v>
      </c>
    </row>
    <row r="26" spans="1:12" ht="19.5" customHeight="1" x14ac:dyDescent="0.25">
      <c r="A26" s="158"/>
      <c r="B26" s="158"/>
      <c r="C26" s="158"/>
      <c r="D26" s="160"/>
      <c r="E26" s="158"/>
    </row>
    <row r="27" spans="1:12" ht="19.5" customHeight="1" x14ac:dyDescent="0.25">
      <c r="A27" s="82"/>
      <c r="B27" s="83" t="s">
        <v>73</v>
      </c>
      <c r="C27" s="82"/>
      <c r="D27" s="82"/>
      <c r="E27" s="82"/>
    </row>
    <row r="28" spans="1:12" x14ac:dyDescent="0.25">
      <c r="A28" s="9">
        <v>1</v>
      </c>
      <c r="B28" s="57" t="s">
        <v>279</v>
      </c>
      <c r="C28" s="21" t="s">
        <v>3</v>
      </c>
      <c r="D28" s="69">
        <f>20*3700*0.7</f>
        <v>51800</v>
      </c>
      <c r="E28" s="2"/>
    </row>
    <row r="29" spans="1:12" x14ac:dyDescent="0.25">
      <c r="A29" s="9">
        <f>A28+1</f>
        <v>2</v>
      </c>
      <c r="B29" s="71" t="s">
        <v>275</v>
      </c>
      <c r="C29" s="9" t="s">
        <v>23</v>
      </c>
      <c r="D29" s="85" t="s">
        <v>280</v>
      </c>
      <c r="E29" s="2"/>
      <c r="F29" s="86"/>
      <c r="G29" s="81"/>
      <c r="H29" s="81"/>
      <c r="I29" s="22"/>
      <c r="J29" s="22"/>
      <c r="K29" s="22"/>
      <c r="L29" s="22"/>
    </row>
    <row r="30" spans="1:12" x14ac:dyDescent="0.25">
      <c r="A30" s="87"/>
      <c r="B30" s="83" t="s">
        <v>278</v>
      </c>
      <c r="C30" s="87"/>
      <c r="D30" s="87"/>
      <c r="E30" s="87"/>
      <c r="F30" s="86"/>
      <c r="G30" s="81"/>
      <c r="H30" s="81"/>
      <c r="I30" s="22"/>
      <c r="J30" s="22"/>
      <c r="K30" s="22"/>
      <c r="L30" s="22"/>
    </row>
    <row r="31" spans="1:12" s="24" customFormat="1" x14ac:dyDescent="0.25">
      <c r="A31" s="9">
        <f>A29+1</f>
        <v>3</v>
      </c>
      <c r="B31" s="30" t="s">
        <v>274</v>
      </c>
      <c r="C31" s="45" t="s">
        <v>81</v>
      </c>
      <c r="D31" s="45">
        <v>3.7</v>
      </c>
      <c r="E31" s="45"/>
      <c r="F31" s="165"/>
      <c r="G31" s="165"/>
      <c r="H31" s="88"/>
      <c r="I31" s="43"/>
      <c r="J31" s="43"/>
      <c r="K31" s="43"/>
      <c r="L31" s="43"/>
    </row>
    <row r="32" spans="1:12" s="24" customFormat="1" ht="30" customHeight="1" x14ac:dyDescent="0.25">
      <c r="A32" s="45">
        <f>A31+1</f>
        <v>4</v>
      </c>
      <c r="B32" s="30" t="s">
        <v>228</v>
      </c>
      <c r="C32" s="45" t="s">
        <v>81</v>
      </c>
      <c r="D32" s="45">
        <f>D31</f>
        <v>3.7</v>
      </c>
      <c r="E32" s="3"/>
      <c r="F32" s="166"/>
      <c r="G32" s="166"/>
      <c r="H32" s="43"/>
      <c r="I32" s="43"/>
      <c r="J32" s="43"/>
      <c r="K32" s="43"/>
      <c r="L32" s="43"/>
    </row>
    <row r="33" spans="1:14" s="92" customFormat="1" ht="39.75" customHeight="1" outlineLevel="1" x14ac:dyDescent="0.25">
      <c r="A33" s="93"/>
      <c r="B33" s="20" t="s">
        <v>82</v>
      </c>
      <c r="C33" s="45" t="s">
        <v>83</v>
      </c>
      <c r="D33" s="45" t="s">
        <v>281</v>
      </c>
      <c r="E33" s="122" t="s">
        <v>84</v>
      </c>
      <c r="F33" s="166"/>
      <c r="G33" s="166"/>
      <c r="H33" s="167"/>
      <c r="I33" s="168"/>
      <c r="J33" s="89"/>
      <c r="K33" s="90"/>
      <c r="L33" s="90"/>
      <c r="M33" s="91"/>
      <c r="N33" s="91"/>
    </row>
    <row r="34" spans="1:14" s="24" customFormat="1" x14ac:dyDescent="0.25">
      <c r="A34" s="45">
        <f>A32+1</f>
        <v>5</v>
      </c>
      <c r="B34" s="30" t="s">
        <v>85</v>
      </c>
      <c r="C34" s="45" t="s">
        <v>15</v>
      </c>
      <c r="D34" s="45" t="s">
        <v>86</v>
      </c>
      <c r="E34" s="3"/>
    </row>
    <row r="35" spans="1:14" s="24" customFormat="1" outlineLevel="1" x14ac:dyDescent="0.25">
      <c r="A35" s="45"/>
      <c r="B35" s="30" t="s">
        <v>87</v>
      </c>
      <c r="C35" s="45" t="s">
        <v>15</v>
      </c>
      <c r="D35" s="45" t="s">
        <v>88</v>
      </c>
      <c r="E35" s="23"/>
    </row>
    <row r="36" spans="1:14" s="24" customFormat="1" outlineLevel="1" x14ac:dyDescent="0.25">
      <c r="A36" s="45"/>
      <c r="B36" s="30" t="s">
        <v>89</v>
      </c>
      <c r="C36" s="45" t="s">
        <v>15</v>
      </c>
      <c r="D36" s="45" t="s">
        <v>90</v>
      </c>
      <c r="E36" s="23"/>
    </row>
    <row r="37" spans="1:14" s="24" customFormat="1" outlineLevel="1" x14ac:dyDescent="0.25">
      <c r="A37" s="45"/>
      <c r="B37" s="30" t="s">
        <v>91</v>
      </c>
      <c r="C37" s="45" t="s">
        <v>15</v>
      </c>
      <c r="D37" s="45" t="s">
        <v>92</v>
      </c>
      <c r="E37" s="23"/>
    </row>
    <row r="38" spans="1:14" s="24" customFormat="1" ht="25.5" x14ac:dyDescent="0.25">
      <c r="A38" s="45">
        <f>A34+1</f>
        <v>6</v>
      </c>
      <c r="B38" s="30" t="s">
        <v>94</v>
      </c>
      <c r="C38" s="45" t="s">
        <v>5</v>
      </c>
      <c r="D38" s="45">
        <v>370</v>
      </c>
      <c r="E38" s="3"/>
    </row>
    <row r="39" spans="1:14" s="92" customFormat="1" outlineLevel="1" x14ac:dyDescent="0.25">
      <c r="A39" s="93"/>
      <c r="B39" s="30" t="s">
        <v>95</v>
      </c>
      <c r="C39" s="45" t="s">
        <v>5</v>
      </c>
      <c r="D39" s="45">
        <v>370</v>
      </c>
      <c r="E39" s="94"/>
      <c r="F39" s="95"/>
      <c r="G39" s="95"/>
      <c r="H39" s="151"/>
      <c r="I39" s="152"/>
      <c r="J39" s="96"/>
      <c r="K39" s="91"/>
      <c r="L39" s="91"/>
      <c r="M39" s="91"/>
      <c r="N39" s="91"/>
    </row>
    <row r="40" spans="1:14" s="24" customFormat="1" x14ac:dyDescent="0.25">
      <c r="A40" s="45">
        <f>A38+1</f>
        <v>7</v>
      </c>
      <c r="B40" s="30" t="s">
        <v>96</v>
      </c>
      <c r="C40" s="45" t="s">
        <v>97</v>
      </c>
      <c r="D40" s="45">
        <v>8</v>
      </c>
      <c r="E40" s="45"/>
    </row>
    <row r="41" spans="1:14" s="24" customFormat="1" ht="27.75" customHeight="1" x14ac:dyDescent="0.25">
      <c r="A41" s="45">
        <f>A40+1</f>
        <v>8</v>
      </c>
      <c r="B41" s="30" t="s">
        <v>98</v>
      </c>
      <c r="C41" s="45" t="s">
        <v>4</v>
      </c>
      <c r="D41" s="45">
        <v>370</v>
      </c>
      <c r="E41" s="45"/>
    </row>
    <row r="42" spans="1:14" s="24" customFormat="1" x14ac:dyDescent="0.25">
      <c r="A42" s="45">
        <f t="shared" ref="A42" si="0">A41+1</f>
        <v>9</v>
      </c>
      <c r="B42" s="30" t="s">
        <v>99</v>
      </c>
      <c r="C42" s="45" t="s">
        <v>15</v>
      </c>
      <c r="D42" s="45" t="s">
        <v>100</v>
      </c>
      <c r="E42" s="3"/>
    </row>
    <row r="43" spans="1:14" s="92" customFormat="1" outlineLevel="1" x14ac:dyDescent="0.25">
      <c r="A43" s="93"/>
      <c r="B43" s="30" t="s">
        <v>101</v>
      </c>
      <c r="C43" s="45" t="s">
        <v>37</v>
      </c>
      <c r="D43" s="45" t="s">
        <v>102</v>
      </c>
      <c r="E43" s="94"/>
      <c r="F43" s="95"/>
      <c r="G43" s="95"/>
      <c r="H43" s="151"/>
      <c r="I43" s="152"/>
      <c r="J43" s="96"/>
      <c r="K43" s="91"/>
      <c r="L43" s="91"/>
      <c r="M43" s="91"/>
      <c r="N43" s="91"/>
    </row>
    <row r="44" spans="1:14" s="92" customFormat="1" outlineLevel="1" x14ac:dyDescent="0.25">
      <c r="A44" s="93"/>
      <c r="B44" s="4" t="s">
        <v>103</v>
      </c>
      <c r="C44" s="45" t="s">
        <v>16</v>
      </c>
      <c r="D44" s="45">
        <v>4.7E-2</v>
      </c>
      <c r="E44" s="94"/>
      <c r="F44" s="95"/>
      <c r="G44" s="95"/>
      <c r="H44" s="97"/>
      <c r="I44" s="98"/>
      <c r="J44" s="96"/>
      <c r="K44" s="91"/>
      <c r="L44" s="91"/>
      <c r="M44" s="91"/>
      <c r="N44" s="91"/>
    </row>
    <row r="45" spans="1:14" s="92" customFormat="1" outlineLevel="1" x14ac:dyDescent="0.25">
      <c r="A45" s="93"/>
      <c r="B45" s="30" t="s">
        <v>104</v>
      </c>
      <c r="C45" s="45" t="s">
        <v>15</v>
      </c>
      <c r="D45" s="45" t="s">
        <v>105</v>
      </c>
      <c r="E45" s="94"/>
      <c r="F45" s="95"/>
      <c r="G45" s="95"/>
      <c r="H45" s="97"/>
      <c r="I45" s="98"/>
      <c r="J45" s="96"/>
      <c r="K45" s="91"/>
      <c r="L45" s="91"/>
      <c r="M45" s="91"/>
      <c r="N45" s="91"/>
    </row>
    <row r="46" spans="1:14" s="24" customFormat="1" ht="15" customHeight="1" x14ac:dyDescent="0.25">
      <c r="A46" s="45">
        <f>A42+1</f>
        <v>10</v>
      </c>
      <c r="B46" s="20" t="s">
        <v>106</v>
      </c>
      <c r="C46" s="13" t="s">
        <v>7</v>
      </c>
      <c r="D46" s="45">
        <v>26</v>
      </c>
      <c r="E46" s="3"/>
    </row>
    <row r="47" spans="1:14" s="24" customFormat="1" ht="15" customHeight="1" outlineLevel="1" x14ac:dyDescent="0.25">
      <c r="A47" s="45"/>
      <c r="B47" s="20" t="s">
        <v>74</v>
      </c>
      <c r="C47" s="45" t="s">
        <v>19</v>
      </c>
      <c r="D47" s="5">
        <v>6.9</v>
      </c>
      <c r="E47" s="3"/>
    </row>
    <row r="48" spans="1:14" s="24" customFormat="1" ht="15" customHeight="1" x14ac:dyDescent="0.25">
      <c r="A48" s="45">
        <f>A46+1</f>
        <v>11</v>
      </c>
      <c r="B48" s="20" t="s">
        <v>79</v>
      </c>
      <c r="C48" s="13" t="s">
        <v>7</v>
      </c>
      <c r="D48" s="45">
        <v>26</v>
      </c>
      <c r="E48" s="3"/>
    </row>
    <row r="49" spans="1:14" s="24" customFormat="1" ht="15" customHeight="1" outlineLevel="1" x14ac:dyDescent="0.25">
      <c r="A49" s="45"/>
      <c r="B49" s="20" t="s">
        <v>27</v>
      </c>
      <c r="C49" s="45" t="s">
        <v>19</v>
      </c>
      <c r="D49" s="5">
        <v>6.9</v>
      </c>
      <c r="E49" s="3"/>
    </row>
    <row r="50" spans="1:14" s="24" customFormat="1" x14ac:dyDescent="0.25">
      <c r="A50" s="87"/>
      <c r="B50" s="83" t="s">
        <v>107</v>
      </c>
      <c r="C50" s="87"/>
      <c r="D50" s="87"/>
      <c r="E50" s="87"/>
    </row>
    <row r="51" spans="1:14" s="24" customFormat="1" x14ac:dyDescent="0.25">
      <c r="A51" s="2">
        <f>A48+1</f>
        <v>12</v>
      </c>
      <c r="B51" s="20" t="s">
        <v>108</v>
      </c>
      <c r="C51" s="2" t="s">
        <v>6</v>
      </c>
      <c r="D51" s="2">
        <v>56</v>
      </c>
      <c r="E51" s="3"/>
    </row>
    <row r="52" spans="1:14" s="92" customFormat="1" outlineLevel="1" x14ac:dyDescent="0.25">
      <c r="A52" s="120"/>
      <c r="B52" s="20" t="s">
        <v>44</v>
      </c>
      <c r="C52" s="45" t="s">
        <v>16</v>
      </c>
      <c r="D52" s="3">
        <f>103.62*56/1000</f>
        <v>5.8027199999999999</v>
      </c>
      <c r="E52" s="121"/>
      <c r="F52" s="95"/>
      <c r="G52" s="95"/>
      <c r="H52" s="151"/>
      <c r="I52" s="152"/>
      <c r="J52" s="96"/>
      <c r="K52" s="91"/>
      <c r="L52" s="91"/>
      <c r="M52" s="91"/>
      <c r="N52" s="91"/>
    </row>
    <row r="53" spans="1:14" s="24" customFormat="1" ht="25.5" x14ac:dyDescent="0.25">
      <c r="A53" s="45">
        <f>A51+1</f>
        <v>13</v>
      </c>
      <c r="B53" s="20" t="s">
        <v>109</v>
      </c>
      <c r="C53" s="45" t="s">
        <v>7</v>
      </c>
      <c r="D53" s="45">
        <v>75</v>
      </c>
      <c r="E53" s="3" t="s">
        <v>68</v>
      </c>
    </row>
    <row r="54" spans="1:14" s="92" customFormat="1" outlineLevel="1" x14ac:dyDescent="0.25">
      <c r="A54" s="93"/>
      <c r="B54" s="20" t="s">
        <v>110</v>
      </c>
      <c r="C54" s="45" t="s">
        <v>19</v>
      </c>
      <c r="D54" s="45">
        <v>22.5</v>
      </c>
      <c r="E54" s="94"/>
      <c r="F54" s="95"/>
      <c r="G54" s="95"/>
      <c r="H54" s="151"/>
      <c r="I54" s="152"/>
      <c r="J54" s="96"/>
      <c r="K54" s="91"/>
      <c r="L54" s="91"/>
      <c r="M54" s="91"/>
      <c r="N54" s="91"/>
    </row>
    <row r="55" spans="1:14" s="92" customFormat="1" outlineLevel="1" x14ac:dyDescent="0.25">
      <c r="A55" s="93"/>
      <c r="B55" s="20" t="s">
        <v>111</v>
      </c>
      <c r="C55" s="45" t="s">
        <v>7</v>
      </c>
      <c r="D55" s="45">
        <v>237.1</v>
      </c>
      <c r="E55" s="94"/>
      <c r="F55" s="95"/>
      <c r="G55" s="95"/>
      <c r="H55" s="97"/>
      <c r="I55" s="98"/>
      <c r="J55" s="96"/>
      <c r="K55" s="91"/>
      <c r="L55" s="91"/>
      <c r="M55" s="91"/>
      <c r="N55" s="91"/>
    </row>
    <row r="56" spans="1:14" s="92" customFormat="1" outlineLevel="1" x14ac:dyDescent="0.25">
      <c r="A56" s="93"/>
      <c r="B56" s="20" t="s">
        <v>32</v>
      </c>
      <c r="C56" s="45" t="s">
        <v>7</v>
      </c>
      <c r="D56" s="45">
        <v>98.4</v>
      </c>
      <c r="E56" s="94"/>
      <c r="F56" s="95"/>
      <c r="G56" s="95"/>
      <c r="H56" s="97"/>
      <c r="I56" s="98"/>
      <c r="J56" s="96"/>
      <c r="K56" s="91"/>
      <c r="L56" s="91"/>
      <c r="M56" s="91"/>
      <c r="N56" s="91"/>
    </row>
    <row r="57" spans="1:14" s="24" customFormat="1" ht="25.5" customHeight="1" x14ac:dyDescent="0.25">
      <c r="A57" s="45">
        <f>A53+1</f>
        <v>14</v>
      </c>
      <c r="B57" s="30" t="s">
        <v>112</v>
      </c>
      <c r="C57" s="45" t="s">
        <v>6</v>
      </c>
      <c r="D57" s="45">
        <v>56</v>
      </c>
      <c r="E57" s="45"/>
    </row>
    <row r="58" spans="1:14" s="24" customFormat="1" x14ac:dyDescent="0.25">
      <c r="A58" s="45">
        <f t="shared" ref="A58" si="1">A57+1</f>
        <v>15</v>
      </c>
      <c r="B58" s="30" t="s">
        <v>33</v>
      </c>
      <c r="C58" s="45" t="s">
        <v>5</v>
      </c>
      <c r="D58" s="45">
        <v>30</v>
      </c>
      <c r="E58" s="3"/>
    </row>
    <row r="59" spans="1:14" s="92" customFormat="1" outlineLevel="1" x14ac:dyDescent="0.25">
      <c r="A59" s="93"/>
      <c r="B59" s="4" t="s">
        <v>34</v>
      </c>
      <c r="C59" s="45" t="s">
        <v>5</v>
      </c>
      <c r="D59" s="45">
        <v>30</v>
      </c>
      <c r="E59" s="94"/>
      <c r="F59" s="95"/>
      <c r="G59" s="95"/>
      <c r="H59" s="151"/>
      <c r="I59" s="152"/>
      <c r="J59" s="96"/>
      <c r="K59" s="91"/>
      <c r="L59" s="91"/>
      <c r="M59" s="91"/>
      <c r="N59" s="91"/>
    </row>
    <row r="60" spans="1:14" s="24" customFormat="1" x14ac:dyDescent="0.25">
      <c r="A60" s="45">
        <f>A58+1</f>
        <v>16</v>
      </c>
      <c r="B60" s="30" t="s">
        <v>113</v>
      </c>
      <c r="C60" s="45" t="s">
        <v>5</v>
      </c>
      <c r="D60" s="45">
        <v>4</v>
      </c>
      <c r="E60" s="3"/>
    </row>
    <row r="61" spans="1:14" s="92" customFormat="1" outlineLevel="1" x14ac:dyDescent="0.25">
      <c r="A61" s="93"/>
      <c r="B61" s="4" t="s">
        <v>114</v>
      </c>
      <c r="C61" s="45" t="s">
        <v>5</v>
      </c>
      <c r="D61" s="45">
        <v>4</v>
      </c>
      <c r="E61" s="94"/>
      <c r="F61" s="95"/>
      <c r="G61" s="95"/>
      <c r="H61" s="151"/>
      <c r="I61" s="152"/>
      <c r="J61" s="96"/>
      <c r="K61" s="91"/>
      <c r="L61" s="91"/>
      <c r="M61" s="91"/>
      <c r="N61" s="91"/>
    </row>
    <row r="62" spans="1:14" s="92" customFormat="1" outlineLevel="1" x14ac:dyDescent="0.25">
      <c r="A62" s="93"/>
      <c r="B62" s="4" t="s">
        <v>29</v>
      </c>
      <c r="C62" s="45" t="s">
        <v>3</v>
      </c>
      <c r="D62" s="45">
        <v>4.8</v>
      </c>
      <c r="E62" s="94"/>
      <c r="F62" s="95"/>
      <c r="G62" s="95"/>
      <c r="H62" s="97"/>
      <c r="I62" s="98"/>
      <c r="J62" s="96"/>
      <c r="K62" s="91"/>
      <c r="L62" s="91"/>
      <c r="M62" s="91"/>
      <c r="N62" s="91"/>
    </row>
    <row r="63" spans="1:14" s="92" customFormat="1" ht="16.5" customHeight="1" outlineLevel="1" x14ac:dyDescent="0.25">
      <c r="A63" s="120"/>
      <c r="B63" s="30" t="s">
        <v>115</v>
      </c>
      <c r="C63" s="45" t="s">
        <v>5</v>
      </c>
      <c r="D63" s="45">
        <v>4</v>
      </c>
      <c r="E63" s="121"/>
      <c r="F63" s="95"/>
      <c r="G63" s="95"/>
      <c r="H63" s="97"/>
      <c r="I63" s="98"/>
      <c r="J63" s="96"/>
      <c r="K63" s="91"/>
      <c r="L63" s="91"/>
      <c r="M63" s="91"/>
      <c r="N63" s="91"/>
    </row>
    <row r="64" spans="1:14" s="24" customFormat="1" x14ac:dyDescent="0.25">
      <c r="A64" s="45">
        <f>A60+1</f>
        <v>17</v>
      </c>
      <c r="B64" s="30" t="s">
        <v>47</v>
      </c>
      <c r="C64" s="45" t="s">
        <v>5</v>
      </c>
      <c r="D64" s="45">
        <v>2</v>
      </c>
      <c r="E64" s="3"/>
    </row>
    <row r="65" spans="1:23" s="92" customFormat="1" outlineLevel="1" x14ac:dyDescent="0.25">
      <c r="A65" s="93"/>
      <c r="B65" s="30" t="s">
        <v>46</v>
      </c>
      <c r="C65" s="45" t="s">
        <v>5</v>
      </c>
      <c r="D65" s="45">
        <v>2</v>
      </c>
      <c r="E65" s="94"/>
      <c r="F65" s="95"/>
      <c r="G65" s="95"/>
      <c r="H65" s="151"/>
      <c r="I65" s="152"/>
      <c r="J65" s="96"/>
      <c r="K65" s="91"/>
      <c r="L65" s="91"/>
      <c r="M65" s="91"/>
      <c r="N65" s="91"/>
    </row>
    <row r="66" spans="1:23" s="92" customFormat="1" outlineLevel="1" x14ac:dyDescent="0.25">
      <c r="A66" s="93"/>
      <c r="B66" s="30" t="s">
        <v>35</v>
      </c>
      <c r="C66" s="45" t="s">
        <v>5</v>
      </c>
      <c r="D66" s="45">
        <v>2</v>
      </c>
      <c r="E66" s="94"/>
      <c r="F66" s="95"/>
      <c r="G66" s="95"/>
      <c r="H66" s="97"/>
      <c r="I66" s="98"/>
      <c r="J66" s="96"/>
      <c r="K66" s="91"/>
      <c r="L66" s="91"/>
      <c r="M66" s="91"/>
      <c r="N66" s="91"/>
    </row>
    <row r="67" spans="1:23" s="92" customFormat="1" outlineLevel="1" x14ac:dyDescent="0.25">
      <c r="A67" s="93"/>
      <c r="B67" s="30" t="s">
        <v>45</v>
      </c>
      <c r="C67" s="45" t="s">
        <v>5</v>
      </c>
      <c r="D67" s="45">
        <v>2</v>
      </c>
      <c r="E67" s="94"/>
      <c r="F67" s="95"/>
      <c r="G67" s="95"/>
      <c r="H67" s="97"/>
      <c r="I67" s="98"/>
      <c r="J67" s="96"/>
      <c r="K67" s="91"/>
      <c r="L67" s="91"/>
      <c r="M67" s="91"/>
      <c r="N67" s="91"/>
    </row>
    <row r="68" spans="1:23" s="140" customFormat="1" ht="15.75" x14ac:dyDescent="0.25">
      <c r="A68" s="138" t="s">
        <v>68</v>
      </c>
      <c r="B68" s="138" t="s">
        <v>239</v>
      </c>
      <c r="C68" s="138"/>
      <c r="D68" s="138"/>
      <c r="E68" s="138"/>
      <c r="F68" s="139"/>
      <c r="G68" s="139"/>
      <c r="H68" s="139"/>
      <c r="I68" s="139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</row>
    <row r="69" spans="1:23" s="140" customFormat="1" ht="15.75" x14ac:dyDescent="0.25">
      <c r="A69" s="141"/>
      <c r="B69" s="141" t="s">
        <v>240</v>
      </c>
      <c r="C69" s="141"/>
      <c r="D69" s="141"/>
      <c r="E69" s="141"/>
      <c r="F69" s="139"/>
      <c r="G69" s="139"/>
      <c r="H69" s="139"/>
      <c r="I69" s="139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</row>
    <row r="70" spans="1:23" s="140" customFormat="1" ht="29.25" customHeight="1" x14ac:dyDescent="0.25">
      <c r="A70" s="45">
        <f>A64+1</f>
        <v>18</v>
      </c>
      <c r="B70" s="142" t="s">
        <v>241</v>
      </c>
      <c r="C70" s="143" t="s">
        <v>242</v>
      </c>
      <c r="D70" s="144">
        <v>104.75999999999999</v>
      </c>
      <c r="E70" s="141"/>
      <c r="F70" s="139"/>
      <c r="G70" s="139"/>
      <c r="H70" s="139"/>
      <c r="I70" s="139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</row>
    <row r="71" spans="1:23" s="140" customFormat="1" ht="41.25" customHeight="1" x14ac:dyDescent="0.25">
      <c r="A71" s="45">
        <f>A70+1</f>
        <v>19</v>
      </c>
      <c r="B71" s="142" t="s">
        <v>243</v>
      </c>
      <c r="C71" s="143" t="s">
        <v>242</v>
      </c>
      <c r="D71" s="144">
        <v>3.2399999999999998</v>
      </c>
      <c r="E71" s="141"/>
      <c r="F71" s="139"/>
      <c r="G71" s="139"/>
      <c r="H71" s="139"/>
      <c r="I71" s="139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</row>
    <row r="72" spans="1:23" s="140" customFormat="1" ht="42.75" customHeight="1" x14ac:dyDescent="0.25">
      <c r="A72" s="45">
        <f t="shared" ref="A72:A73" si="2">A71+1</f>
        <v>20</v>
      </c>
      <c r="B72" s="142" t="s">
        <v>244</v>
      </c>
      <c r="C72" s="143" t="s">
        <v>242</v>
      </c>
      <c r="D72" s="144">
        <v>104.75999999999999</v>
      </c>
      <c r="E72" s="141"/>
      <c r="F72" s="139"/>
      <c r="G72" s="139"/>
      <c r="H72" s="139"/>
      <c r="I72" s="139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</row>
    <row r="73" spans="1:23" s="140" customFormat="1" ht="29.25" customHeight="1" x14ac:dyDescent="0.25">
      <c r="A73" s="45">
        <f t="shared" si="2"/>
        <v>21</v>
      </c>
      <c r="B73" s="142" t="s">
        <v>245</v>
      </c>
      <c r="C73" s="143" t="s">
        <v>242</v>
      </c>
      <c r="D73" s="144">
        <v>3.2399999999999998</v>
      </c>
      <c r="E73" s="141"/>
      <c r="F73" s="139"/>
      <c r="G73" s="139"/>
      <c r="H73" s="139"/>
      <c r="I73" s="139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</row>
    <row r="74" spans="1:23" s="140" customFormat="1" ht="15.75" x14ac:dyDescent="0.25">
      <c r="A74" s="141"/>
      <c r="B74" s="141" t="s">
        <v>246</v>
      </c>
      <c r="C74" s="141"/>
      <c r="D74" s="141"/>
      <c r="E74" s="141"/>
      <c r="F74" s="139"/>
      <c r="G74" s="139"/>
      <c r="H74" s="139"/>
      <c r="I74" s="139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</row>
    <row r="75" spans="1:23" s="140" customFormat="1" ht="29.25" customHeight="1" x14ac:dyDescent="0.25">
      <c r="A75" s="45">
        <f>A73+1</f>
        <v>22</v>
      </c>
      <c r="B75" s="142" t="s">
        <v>241</v>
      </c>
      <c r="C75" s="143" t="s">
        <v>242</v>
      </c>
      <c r="D75" s="144">
        <v>52.379999999999995</v>
      </c>
      <c r="E75" s="141"/>
      <c r="F75" s="139"/>
      <c r="G75" s="139"/>
      <c r="H75" s="139"/>
      <c r="I75" s="139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</row>
    <row r="76" spans="1:23" s="140" customFormat="1" ht="48" customHeight="1" x14ac:dyDescent="0.25">
      <c r="A76" s="45">
        <f>A75+1</f>
        <v>23</v>
      </c>
      <c r="B76" s="142" t="s">
        <v>243</v>
      </c>
      <c r="C76" s="143" t="s">
        <v>242</v>
      </c>
      <c r="D76" s="144">
        <v>1.6199999999999999</v>
      </c>
      <c r="E76" s="141"/>
      <c r="F76" s="139"/>
      <c r="G76" s="139"/>
      <c r="H76" s="139"/>
      <c r="I76" s="139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</row>
    <row r="77" spans="1:23" s="140" customFormat="1" ht="36.75" customHeight="1" x14ac:dyDescent="0.25">
      <c r="A77" s="45">
        <f t="shared" ref="A77:A78" si="3">A76+1</f>
        <v>24</v>
      </c>
      <c r="B77" s="142" t="s">
        <v>244</v>
      </c>
      <c r="C77" s="143" t="s">
        <v>242</v>
      </c>
      <c r="D77" s="144">
        <v>52.379999999999995</v>
      </c>
      <c r="E77" s="141"/>
      <c r="F77" s="139"/>
      <c r="G77" s="139"/>
      <c r="H77" s="139"/>
      <c r="I77" s="139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</row>
    <row r="78" spans="1:23" s="140" customFormat="1" ht="29.25" customHeight="1" x14ac:dyDescent="0.25">
      <c r="A78" s="45">
        <f t="shared" si="3"/>
        <v>25</v>
      </c>
      <c r="B78" s="142" t="s">
        <v>247</v>
      </c>
      <c r="C78" s="143" t="s">
        <v>242</v>
      </c>
      <c r="D78" s="144">
        <v>1.6199999999999999</v>
      </c>
      <c r="E78" s="141"/>
      <c r="F78" s="139"/>
      <c r="G78" s="139"/>
      <c r="H78" s="139"/>
      <c r="I78" s="139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</row>
    <row r="79" spans="1:23" s="140" customFormat="1" ht="15.75" x14ac:dyDescent="0.25">
      <c r="A79" s="138" t="s">
        <v>68</v>
      </c>
      <c r="B79" s="138" t="s">
        <v>248</v>
      </c>
      <c r="C79" s="138"/>
      <c r="D79" s="138"/>
      <c r="E79" s="138"/>
      <c r="F79" s="139"/>
      <c r="G79" s="139"/>
      <c r="H79" s="139"/>
      <c r="I79" s="139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</row>
    <row r="80" spans="1:23" s="140" customFormat="1" ht="15.75" x14ac:dyDescent="0.25">
      <c r="A80" s="141"/>
      <c r="B80" s="141" t="s">
        <v>249</v>
      </c>
      <c r="C80" s="141"/>
      <c r="D80" s="141"/>
      <c r="E80" s="141"/>
      <c r="F80" s="139"/>
      <c r="G80" s="139"/>
      <c r="H80" s="139"/>
      <c r="I80" s="139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</row>
    <row r="81" spans="1:23" s="140" customFormat="1" ht="31.5" x14ac:dyDescent="0.25">
      <c r="A81" s="45">
        <f>A78+1</f>
        <v>26</v>
      </c>
      <c r="B81" s="142" t="s">
        <v>250</v>
      </c>
      <c r="C81" s="143" t="s">
        <v>37</v>
      </c>
      <c r="D81" s="144" t="s">
        <v>251</v>
      </c>
      <c r="E81" s="141"/>
      <c r="F81" s="139"/>
      <c r="G81" s="139"/>
      <c r="H81" s="139"/>
      <c r="I81" s="139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</row>
    <row r="82" spans="1:23" s="140" customFormat="1" ht="31.5" x14ac:dyDescent="0.25">
      <c r="A82" s="45">
        <f>A81+1</f>
        <v>27</v>
      </c>
      <c r="B82" s="142" t="s">
        <v>252</v>
      </c>
      <c r="C82" s="143" t="s">
        <v>253</v>
      </c>
      <c r="D82" s="144">
        <v>1</v>
      </c>
      <c r="E82" s="141"/>
      <c r="F82" s="139"/>
      <c r="G82" s="139"/>
      <c r="H82" s="139"/>
      <c r="I82" s="139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</row>
    <row r="83" spans="1:23" s="140" customFormat="1" ht="31.5" x14ac:dyDescent="0.25">
      <c r="A83" s="45">
        <f t="shared" ref="A83:A91" si="4">A82+1</f>
        <v>28</v>
      </c>
      <c r="B83" s="142" t="s">
        <v>254</v>
      </c>
      <c r="C83" s="143" t="s">
        <v>253</v>
      </c>
      <c r="D83" s="144">
        <v>1</v>
      </c>
      <c r="E83" s="141"/>
      <c r="F83" s="139"/>
      <c r="G83" s="139"/>
      <c r="H83" s="139"/>
      <c r="I83" s="139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</row>
    <row r="84" spans="1:23" s="140" customFormat="1" ht="44.25" customHeight="1" x14ac:dyDescent="0.25">
      <c r="A84" s="45">
        <f t="shared" si="4"/>
        <v>29</v>
      </c>
      <c r="B84" s="142" t="s">
        <v>255</v>
      </c>
      <c r="C84" s="143" t="s">
        <v>256</v>
      </c>
      <c r="D84" s="144">
        <v>0.25</v>
      </c>
      <c r="E84" s="141"/>
      <c r="F84" s="139"/>
      <c r="G84" s="139"/>
      <c r="H84" s="139"/>
      <c r="I84" s="139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</row>
    <row r="85" spans="1:23" s="140" customFormat="1" ht="63" x14ac:dyDescent="0.25">
      <c r="A85" s="45">
        <f t="shared" si="4"/>
        <v>30</v>
      </c>
      <c r="B85" s="142" t="s">
        <v>257</v>
      </c>
      <c r="C85" s="143" t="s">
        <v>256</v>
      </c>
      <c r="D85" s="144">
        <v>0.25</v>
      </c>
      <c r="E85" s="141"/>
      <c r="F85" s="139"/>
      <c r="G85" s="139"/>
      <c r="H85" s="139"/>
      <c r="I85" s="139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</row>
    <row r="86" spans="1:23" s="140" customFormat="1" ht="31.5" x14ac:dyDescent="0.25">
      <c r="A86" s="45">
        <f t="shared" si="4"/>
        <v>31</v>
      </c>
      <c r="B86" s="142" t="s">
        <v>258</v>
      </c>
      <c r="C86" s="143" t="s">
        <v>259</v>
      </c>
      <c r="D86" s="143">
        <v>2</v>
      </c>
      <c r="E86" s="141"/>
      <c r="F86" s="139"/>
      <c r="G86" s="139"/>
      <c r="H86" s="139"/>
      <c r="I86" s="139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</row>
    <row r="87" spans="1:23" s="140" customFormat="1" ht="31.5" x14ac:dyDescent="0.25">
      <c r="A87" s="45">
        <f t="shared" si="4"/>
        <v>32</v>
      </c>
      <c r="B87" s="142" t="s">
        <v>260</v>
      </c>
      <c r="C87" s="143" t="s">
        <v>259</v>
      </c>
      <c r="D87" s="143">
        <v>2</v>
      </c>
      <c r="E87" s="141"/>
      <c r="F87" s="139"/>
      <c r="G87" s="139"/>
      <c r="H87" s="139"/>
      <c r="I87" s="139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</row>
    <row r="88" spans="1:23" s="140" customFormat="1" ht="34.5" customHeight="1" x14ac:dyDescent="0.25">
      <c r="A88" s="45">
        <f t="shared" si="4"/>
        <v>33</v>
      </c>
      <c r="B88" s="142" t="s">
        <v>261</v>
      </c>
      <c r="C88" s="145" t="s">
        <v>37</v>
      </c>
      <c r="D88" s="144" t="s">
        <v>262</v>
      </c>
      <c r="E88" s="146" t="s">
        <v>263</v>
      </c>
      <c r="F88" s="139"/>
      <c r="G88" s="139"/>
      <c r="H88" s="139"/>
      <c r="I88" s="139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</row>
    <row r="89" spans="1:23" s="140" customFormat="1" ht="20.25" customHeight="1" x14ac:dyDescent="0.25">
      <c r="A89" s="45">
        <f t="shared" si="4"/>
        <v>34</v>
      </c>
      <c r="B89" s="147" t="s">
        <v>264</v>
      </c>
      <c r="C89" s="143" t="s">
        <v>259</v>
      </c>
      <c r="D89" s="144">
        <v>12</v>
      </c>
      <c r="E89" s="141"/>
      <c r="F89" s="139"/>
      <c r="G89" s="139"/>
      <c r="H89" s="139"/>
      <c r="I89" s="139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</row>
    <row r="90" spans="1:23" s="140" customFormat="1" ht="31.5" x14ac:dyDescent="0.25">
      <c r="A90" s="45">
        <f t="shared" si="4"/>
        <v>35</v>
      </c>
      <c r="B90" s="147" t="s">
        <v>265</v>
      </c>
      <c r="C90" s="143" t="s">
        <v>259</v>
      </c>
      <c r="D90" s="148">
        <v>1</v>
      </c>
      <c r="E90" s="141"/>
      <c r="F90" s="139"/>
      <c r="G90" s="139"/>
      <c r="H90" s="139"/>
      <c r="I90" s="139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</row>
    <row r="91" spans="1:23" s="140" customFormat="1" ht="15.75" x14ac:dyDescent="0.25">
      <c r="A91" s="45">
        <f t="shared" si="4"/>
        <v>36</v>
      </c>
      <c r="B91" s="147" t="s">
        <v>266</v>
      </c>
      <c r="C91" s="143" t="s">
        <v>267</v>
      </c>
      <c r="D91" s="148">
        <v>1</v>
      </c>
      <c r="E91" s="141"/>
      <c r="F91" s="139"/>
      <c r="G91" s="139"/>
      <c r="H91" s="139"/>
      <c r="I91" s="139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</row>
    <row r="92" spans="1:23" s="24" customFormat="1" ht="19.5" customHeight="1" x14ac:dyDescent="0.25">
      <c r="A92" s="100"/>
      <c r="B92" s="83" t="s">
        <v>276</v>
      </c>
      <c r="C92" s="87"/>
      <c r="D92" s="87"/>
      <c r="E92" s="87"/>
    </row>
    <row r="93" spans="1:23" s="24" customFormat="1" x14ac:dyDescent="0.25">
      <c r="A93" s="45">
        <f>A91+1</f>
        <v>37</v>
      </c>
      <c r="B93" s="27" t="s">
        <v>116</v>
      </c>
      <c r="C93" s="2" t="s">
        <v>5</v>
      </c>
      <c r="D93" s="2">
        <f>2+2</f>
        <v>4</v>
      </c>
      <c r="E93" s="2"/>
    </row>
    <row r="94" spans="1:23" s="24" customFormat="1" x14ac:dyDescent="0.25">
      <c r="A94" s="2">
        <f t="shared" ref="A94:A97" si="5">A93+1</f>
        <v>38</v>
      </c>
      <c r="B94" s="27" t="s">
        <v>117</v>
      </c>
      <c r="C94" s="2" t="s">
        <v>5</v>
      </c>
      <c r="D94" s="2">
        <f>2+2</f>
        <v>4</v>
      </c>
      <c r="E94" s="2"/>
    </row>
    <row r="95" spans="1:23" s="24" customFormat="1" x14ac:dyDescent="0.25">
      <c r="A95" s="2">
        <f t="shared" si="5"/>
        <v>39</v>
      </c>
      <c r="B95" s="27" t="s">
        <v>118</v>
      </c>
      <c r="C95" s="2" t="s">
        <v>5</v>
      </c>
      <c r="D95" s="2">
        <v>8</v>
      </c>
      <c r="E95" s="2"/>
    </row>
    <row r="96" spans="1:23" s="24" customFormat="1" x14ac:dyDescent="0.25">
      <c r="A96" s="2">
        <f t="shared" si="5"/>
        <v>40</v>
      </c>
      <c r="B96" s="27" t="s">
        <v>119</v>
      </c>
      <c r="C96" s="2" t="s">
        <v>5</v>
      </c>
      <c r="D96" s="2">
        <v>8</v>
      </c>
      <c r="E96" s="2"/>
    </row>
    <row r="97" spans="1:14" s="24" customFormat="1" x14ac:dyDescent="0.25">
      <c r="A97" s="2">
        <f t="shared" si="5"/>
        <v>41</v>
      </c>
      <c r="B97" s="27" t="s">
        <v>120</v>
      </c>
      <c r="C97" s="2" t="s">
        <v>121</v>
      </c>
      <c r="D97" s="2" t="s">
        <v>122</v>
      </c>
      <c r="E97" s="3"/>
    </row>
    <row r="98" spans="1:14" s="92" customFormat="1" ht="25.5" outlineLevel="1" x14ac:dyDescent="0.25">
      <c r="A98" s="93"/>
      <c r="B98" s="20" t="s">
        <v>123</v>
      </c>
      <c r="C98" s="45" t="s">
        <v>37</v>
      </c>
      <c r="D98" s="45" t="s">
        <v>124</v>
      </c>
      <c r="E98" s="94"/>
      <c r="F98" s="95"/>
      <c r="G98" s="95"/>
      <c r="H98" s="151"/>
      <c r="I98" s="152"/>
      <c r="J98" s="96"/>
      <c r="K98" s="91"/>
      <c r="L98" s="91"/>
      <c r="M98" s="91"/>
      <c r="N98" s="91"/>
    </row>
    <row r="99" spans="1:14" s="24" customFormat="1" x14ac:dyDescent="0.25">
      <c r="A99" s="45">
        <f>A97+1</f>
        <v>42</v>
      </c>
      <c r="B99" s="30" t="s">
        <v>125</v>
      </c>
      <c r="C99" s="45" t="s">
        <v>121</v>
      </c>
      <c r="D99" s="101" t="s">
        <v>126</v>
      </c>
      <c r="E99" s="3"/>
    </row>
    <row r="100" spans="1:14" s="92" customFormat="1" ht="40.5" customHeight="1" outlineLevel="1" x14ac:dyDescent="0.25">
      <c r="A100" s="93"/>
      <c r="B100" s="20" t="s">
        <v>82</v>
      </c>
      <c r="C100" s="45" t="s">
        <v>37</v>
      </c>
      <c r="D100" s="45" t="s">
        <v>127</v>
      </c>
      <c r="E100" s="94"/>
      <c r="F100" s="95"/>
      <c r="G100" s="95"/>
      <c r="H100" s="151"/>
      <c r="I100" s="152"/>
      <c r="J100" s="96"/>
      <c r="K100" s="91"/>
      <c r="L100" s="91"/>
      <c r="M100" s="91"/>
      <c r="N100" s="91"/>
    </row>
    <row r="101" spans="1:14" s="24" customFormat="1" x14ac:dyDescent="0.25">
      <c r="A101" s="45">
        <f>A99+1</f>
        <v>43</v>
      </c>
      <c r="B101" s="30" t="s">
        <v>128</v>
      </c>
      <c r="C101" s="45" t="s">
        <v>15</v>
      </c>
      <c r="D101" s="45" t="s">
        <v>129</v>
      </c>
      <c r="E101" s="45"/>
    </row>
    <row r="102" spans="1:14" s="24" customFormat="1" outlineLevel="1" x14ac:dyDescent="0.25">
      <c r="A102" s="45"/>
      <c r="B102" s="30" t="s">
        <v>130</v>
      </c>
      <c r="C102" s="45" t="s">
        <v>15</v>
      </c>
      <c r="D102" s="45" t="s">
        <v>131</v>
      </c>
      <c r="E102" s="45"/>
    </row>
    <row r="103" spans="1:14" s="24" customFormat="1" outlineLevel="1" x14ac:dyDescent="0.25">
      <c r="A103" s="45"/>
      <c r="B103" s="30" t="s">
        <v>132</v>
      </c>
      <c r="C103" s="45" t="s">
        <v>15</v>
      </c>
      <c r="D103" s="45" t="s">
        <v>131</v>
      </c>
      <c r="E103" s="45"/>
    </row>
    <row r="104" spans="1:14" s="24" customFormat="1" outlineLevel="1" x14ac:dyDescent="0.25">
      <c r="A104" s="45"/>
      <c r="B104" s="30" t="s">
        <v>133</v>
      </c>
      <c r="C104" s="45" t="s">
        <v>15</v>
      </c>
      <c r="D104" s="45" t="s">
        <v>134</v>
      </c>
      <c r="E104" s="45"/>
    </row>
    <row r="105" spans="1:14" s="24" customFormat="1" outlineLevel="1" x14ac:dyDescent="0.25">
      <c r="A105" s="45"/>
      <c r="B105" s="30" t="s">
        <v>135</v>
      </c>
      <c r="C105" s="45" t="s">
        <v>15</v>
      </c>
      <c r="D105" s="45" t="s">
        <v>136</v>
      </c>
      <c r="E105" s="45"/>
    </row>
    <row r="106" spans="1:14" s="24" customFormat="1" outlineLevel="1" x14ac:dyDescent="0.25">
      <c r="A106" s="45"/>
      <c r="B106" s="30" t="s">
        <v>137</v>
      </c>
      <c r="C106" s="45" t="s">
        <v>15</v>
      </c>
      <c r="D106" s="45" t="s">
        <v>138</v>
      </c>
      <c r="E106" s="45"/>
    </row>
    <row r="107" spans="1:14" s="24" customFormat="1" outlineLevel="1" x14ac:dyDescent="0.25">
      <c r="A107" s="45"/>
      <c r="B107" s="30" t="s">
        <v>139</v>
      </c>
      <c r="C107" s="45" t="s">
        <v>15</v>
      </c>
      <c r="D107" s="45" t="s">
        <v>140</v>
      </c>
      <c r="E107" s="45"/>
    </row>
    <row r="108" spans="1:14" s="24" customFormat="1" x14ac:dyDescent="0.25">
      <c r="A108" s="45">
        <f>A101+1</f>
        <v>44</v>
      </c>
      <c r="B108" s="30" t="s">
        <v>141</v>
      </c>
      <c r="C108" s="45" t="s">
        <v>5</v>
      </c>
      <c r="D108" s="45">
        <v>4</v>
      </c>
      <c r="E108" s="45"/>
    </row>
    <row r="109" spans="1:14" s="24" customFormat="1" outlineLevel="1" x14ac:dyDescent="0.25">
      <c r="A109" s="18"/>
      <c r="B109" s="30" t="s">
        <v>142</v>
      </c>
      <c r="C109" s="45" t="s">
        <v>5</v>
      </c>
      <c r="D109" s="45">
        <v>4</v>
      </c>
      <c r="E109" s="45"/>
    </row>
    <row r="110" spans="1:14" s="24" customFormat="1" ht="30.75" customHeight="1" outlineLevel="1" x14ac:dyDescent="0.25">
      <c r="A110" s="18"/>
      <c r="B110" s="30" t="s">
        <v>143</v>
      </c>
      <c r="C110" s="45" t="s">
        <v>5</v>
      </c>
      <c r="D110" s="45">
        <v>4</v>
      </c>
      <c r="E110" s="45"/>
    </row>
    <row r="111" spans="1:14" s="24" customFormat="1" outlineLevel="1" x14ac:dyDescent="0.25">
      <c r="A111" s="18"/>
      <c r="B111" s="4" t="s">
        <v>144</v>
      </c>
      <c r="C111" s="45" t="s">
        <v>5</v>
      </c>
      <c r="D111" s="45">
        <v>4</v>
      </c>
      <c r="E111" s="45"/>
    </row>
    <row r="112" spans="1:14" s="24" customFormat="1" outlineLevel="1" x14ac:dyDescent="0.25">
      <c r="A112" s="18"/>
      <c r="B112" s="4" t="s">
        <v>145</v>
      </c>
      <c r="C112" s="45" t="s">
        <v>5</v>
      </c>
      <c r="D112" s="45">
        <v>4</v>
      </c>
      <c r="E112" s="45"/>
    </row>
    <row r="113" spans="1:14" s="24" customFormat="1" x14ac:dyDescent="0.25">
      <c r="A113" s="45">
        <f>A108+1</f>
        <v>45</v>
      </c>
      <c r="B113" s="30" t="s">
        <v>146</v>
      </c>
      <c r="C113" s="45" t="s">
        <v>4</v>
      </c>
      <c r="D113" s="45">
        <v>8</v>
      </c>
      <c r="E113" s="45"/>
    </row>
    <row r="114" spans="1:14" s="92" customFormat="1" outlineLevel="1" x14ac:dyDescent="0.25">
      <c r="A114" s="93"/>
      <c r="B114" s="30" t="s">
        <v>93</v>
      </c>
      <c r="C114" s="45" t="s">
        <v>5</v>
      </c>
      <c r="D114" s="45">
        <v>8</v>
      </c>
      <c r="E114" s="45"/>
      <c r="F114" s="95"/>
      <c r="G114" s="95"/>
      <c r="H114" s="151"/>
      <c r="I114" s="152"/>
      <c r="J114" s="96"/>
      <c r="K114" s="91"/>
      <c r="L114" s="91"/>
      <c r="M114" s="91"/>
      <c r="N114" s="91"/>
    </row>
    <row r="115" spans="1:14" s="24" customFormat="1" ht="25.5" x14ac:dyDescent="0.25">
      <c r="A115" s="45">
        <f>A113+1</f>
        <v>46</v>
      </c>
      <c r="B115" s="27" t="s">
        <v>147</v>
      </c>
      <c r="C115" s="2" t="s">
        <v>148</v>
      </c>
      <c r="D115" s="2">
        <v>16</v>
      </c>
      <c r="E115" s="2"/>
    </row>
    <row r="116" spans="1:14" s="24" customFormat="1" ht="25.5" x14ac:dyDescent="0.25">
      <c r="A116" s="2">
        <f t="shared" ref="A116" si="6">A115+1</f>
        <v>47</v>
      </c>
      <c r="B116" s="27" t="s">
        <v>149</v>
      </c>
      <c r="C116" s="2" t="s">
        <v>148</v>
      </c>
      <c r="D116" s="2">
        <v>40</v>
      </c>
      <c r="E116" s="2"/>
    </row>
    <row r="117" spans="1:14" s="24" customFormat="1" x14ac:dyDescent="0.25">
      <c r="A117" s="87"/>
      <c r="B117" s="83" t="s">
        <v>236</v>
      </c>
      <c r="C117" s="87"/>
      <c r="D117" s="87"/>
      <c r="E117" s="87"/>
    </row>
    <row r="118" spans="1:14" s="24" customFormat="1" x14ac:dyDescent="0.25">
      <c r="A118" s="45">
        <f>A116+1</f>
        <v>48</v>
      </c>
      <c r="B118" s="27" t="s">
        <v>116</v>
      </c>
      <c r="C118" s="2" t="s">
        <v>5</v>
      </c>
      <c r="D118" s="2">
        <v>1</v>
      </c>
      <c r="E118" s="2"/>
    </row>
    <row r="119" spans="1:14" s="135" customFormat="1" ht="25.5" x14ac:dyDescent="0.25">
      <c r="A119" s="45"/>
      <c r="B119" s="125" t="s">
        <v>223</v>
      </c>
      <c r="C119" s="45" t="s">
        <v>5</v>
      </c>
      <c r="D119" s="45">
        <v>1</v>
      </c>
      <c r="E119" s="45"/>
    </row>
    <row r="120" spans="1:14" s="24" customFormat="1" x14ac:dyDescent="0.25">
      <c r="A120" s="45">
        <f>A118+1</f>
        <v>49</v>
      </c>
      <c r="B120" s="125" t="s">
        <v>118</v>
      </c>
      <c r="C120" s="45" t="s">
        <v>5</v>
      </c>
      <c r="D120" s="45">
        <v>2</v>
      </c>
      <c r="E120" s="45"/>
      <c r="F120" s="131"/>
      <c r="G120" s="131"/>
      <c r="H120" s="131"/>
      <c r="I120" s="131"/>
    </row>
    <row r="121" spans="1:14" s="24" customFormat="1" x14ac:dyDescent="0.25">
      <c r="A121" s="45">
        <f t="shared" ref="A121" si="7">A120+1</f>
        <v>50</v>
      </c>
      <c r="B121" s="125" t="s">
        <v>120</v>
      </c>
      <c r="C121" s="45" t="s">
        <v>121</v>
      </c>
      <c r="D121" s="45" t="s">
        <v>150</v>
      </c>
      <c r="E121" s="45"/>
      <c r="F121" s="131"/>
      <c r="G121" s="131"/>
      <c r="H121" s="131"/>
      <c r="I121" s="131"/>
    </row>
    <row r="122" spans="1:14" s="92" customFormat="1" ht="25.5" outlineLevel="1" x14ac:dyDescent="0.2">
      <c r="A122" s="93"/>
      <c r="B122" s="20" t="s">
        <v>123</v>
      </c>
      <c r="C122" s="45" t="s">
        <v>37</v>
      </c>
      <c r="D122" s="45" t="s">
        <v>151</v>
      </c>
      <c r="E122" s="45"/>
      <c r="F122" s="95"/>
      <c r="G122" s="95"/>
      <c r="H122" s="151"/>
      <c r="I122" s="151"/>
      <c r="J122" s="96"/>
      <c r="K122" s="91"/>
      <c r="L122" s="91"/>
      <c r="M122" s="91"/>
      <c r="N122" s="91"/>
    </row>
    <row r="123" spans="1:14" s="24" customFormat="1" x14ac:dyDescent="0.25">
      <c r="A123" s="45">
        <f>A121+1</f>
        <v>51</v>
      </c>
      <c r="B123" s="125" t="s">
        <v>128</v>
      </c>
      <c r="C123" s="45" t="s">
        <v>15</v>
      </c>
      <c r="D123" s="45" t="s">
        <v>152</v>
      </c>
      <c r="E123" s="45"/>
      <c r="F123" s="131"/>
      <c r="G123" s="131"/>
      <c r="H123" s="131"/>
      <c r="I123" s="131"/>
    </row>
    <row r="124" spans="1:14" s="24" customFormat="1" outlineLevel="1" x14ac:dyDescent="0.25">
      <c r="A124" s="45"/>
      <c r="B124" s="125" t="s">
        <v>153</v>
      </c>
      <c r="C124" s="45" t="s">
        <v>15</v>
      </c>
      <c r="D124" s="45" t="s">
        <v>152</v>
      </c>
      <c r="E124" s="45"/>
      <c r="F124" s="131"/>
      <c r="G124" s="131"/>
      <c r="H124" s="131"/>
      <c r="I124" s="131"/>
    </row>
    <row r="125" spans="1:14" s="24" customFormat="1" x14ac:dyDescent="0.25">
      <c r="A125" s="45">
        <f>A123+1</f>
        <v>52</v>
      </c>
      <c r="B125" s="125" t="s">
        <v>154</v>
      </c>
      <c r="C125" s="45" t="s">
        <v>5</v>
      </c>
      <c r="D125" s="45">
        <v>1</v>
      </c>
      <c r="E125" s="45"/>
      <c r="F125" s="131"/>
      <c r="G125" s="131"/>
      <c r="H125" s="131"/>
      <c r="I125" s="131"/>
    </row>
    <row r="126" spans="1:14" s="24" customFormat="1" outlineLevel="1" x14ac:dyDescent="0.25">
      <c r="A126" s="18"/>
      <c r="B126" s="4" t="s">
        <v>155</v>
      </c>
      <c r="C126" s="45" t="s">
        <v>69</v>
      </c>
      <c r="D126" s="45">
        <v>1</v>
      </c>
      <c r="E126" s="45"/>
    </row>
    <row r="127" spans="1:14" s="24" customFormat="1" x14ac:dyDescent="0.25">
      <c r="A127" s="45">
        <f>A125+1</f>
        <v>53</v>
      </c>
      <c r="B127" s="30" t="s">
        <v>146</v>
      </c>
      <c r="C127" s="45" t="s">
        <v>4</v>
      </c>
      <c r="D127" s="45">
        <v>2</v>
      </c>
      <c r="E127" s="45"/>
    </row>
    <row r="128" spans="1:14" s="92" customFormat="1" outlineLevel="1" x14ac:dyDescent="0.25">
      <c r="A128" s="93"/>
      <c r="B128" s="30" t="s">
        <v>95</v>
      </c>
      <c r="C128" s="45" t="s">
        <v>5</v>
      </c>
      <c r="D128" s="45">
        <v>2</v>
      </c>
      <c r="E128" s="45"/>
      <c r="F128" s="95"/>
      <c r="G128" s="95"/>
      <c r="H128" s="151"/>
      <c r="I128" s="152"/>
      <c r="J128" s="96"/>
      <c r="K128" s="91"/>
      <c r="L128" s="91"/>
      <c r="M128" s="91"/>
      <c r="N128" s="91"/>
    </row>
    <row r="129" spans="1:865" s="24" customFormat="1" ht="25.5" x14ac:dyDescent="0.25">
      <c r="A129" s="45">
        <f>A127+1</f>
        <v>54</v>
      </c>
      <c r="B129" s="30" t="s">
        <v>147</v>
      </c>
      <c r="C129" s="45" t="s">
        <v>148</v>
      </c>
      <c r="D129" s="45">
        <v>4</v>
      </c>
      <c r="E129" s="45"/>
    </row>
    <row r="130" spans="1:865" s="24" customFormat="1" ht="25.5" x14ac:dyDescent="0.25">
      <c r="A130" s="45">
        <f>A129+1</f>
        <v>55</v>
      </c>
      <c r="B130" s="30" t="s">
        <v>149</v>
      </c>
      <c r="C130" s="45" t="s">
        <v>148</v>
      </c>
      <c r="D130" s="45">
        <v>2</v>
      </c>
      <c r="E130" s="45"/>
    </row>
    <row r="131" spans="1:865" s="24" customFormat="1" x14ac:dyDescent="0.25">
      <c r="A131" s="87"/>
      <c r="B131" s="83" t="s">
        <v>231</v>
      </c>
      <c r="C131" s="87"/>
      <c r="D131" s="87"/>
      <c r="E131" s="87"/>
    </row>
    <row r="132" spans="1:865" s="24" customFormat="1" x14ac:dyDescent="0.25">
      <c r="A132" s="87"/>
      <c r="B132" s="102" t="s">
        <v>77</v>
      </c>
      <c r="C132" s="87"/>
      <c r="D132" s="87"/>
      <c r="E132" s="87"/>
    </row>
    <row r="133" spans="1:865" s="24" customFormat="1" ht="15" customHeight="1" x14ac:dyDescent="0.25">
      <c r="A133" s="45">
        <f>A130+1</f>
        <v>56</v>
      </c>
      <c r="B133" s="27" t="s">
        <v>156</v>
      </c>
      <c r="C133" s="2" t="s">
        <v>3</v>
      </c>
      <c r="D133" s="6">
        <f>(D136*1.01)/2</f>
        <v>993.33500000000004</v>
      </c>
      <c r="E133" s="2"/>
    </row>
    <row r="134" spans="1:865" s="24" customFormat="1" ht="15" customHeight="1" outlineLevel="1" x14ac:dyDescent="0.25">
      <c r="A134" s="45"/>
      <c r="B134" s="20" t="s">
        <v>29</v>
      </c>
      <c r="C134" s="45" t="s">
        <v>3</v>
      </c>
      <c r="D134" s="6">
        <f>D133</f>
        <v>993.33500000000004</v>
      </c>
      <c r="E134" s="45"/>
    </row>
    <row r="135" spans="1:865" s="24" customFormat="1" ht="25.5" x14ac:dyDescent="0.25">
      <c r="A135" s="45">
        <f>A133+1</f>
        <v>57</v>
      </c>
      <c r="B135" s="27" t="s">
        <v>238</v>
      </c>
      <c r="C135" s="2" t="s">
        <v>16</v>
      </c>
      <c r="D135" s="5">
        <f>(3198*1.05*1.01*1.6)/2</f>
        <v>2713.1832000000004</v>
      </c>
      <c r="E135" s="5"/>
    </row>
    <row r="136" spans="1:865" s="24" customFormat="1" ht="39" customHeight="1" x14ac:dyDescent="0.25">
      <c r="A136" s="45">
        <f>A135+1</f>
        <v>58</v>
      </c>
      <c r="B136" s="27" t="s">
        <v>157</v>
      </c>
      <c r="C136" s="2" t="s">
        <v>3</v>
      </c>
      <c r="D136" s="6">
        <v>1967</v>
      </c>
      <c r="E136" s="29" t="s">
        <v>78</v>
      </c>
    </row>
    <row r="137" spans="1:865" s="24" customFormat="1" x14ac:dyDescent="0.25">
      <c r="A137" s="45">
        <f>A136+1</f>
        <v>59</v>
      </c>
      <c r="B137" s="27" t="s">
        <v>158</v>
      </c>
      <c r="C137" s="2" t="s">
        <v>7</v>
      </c>
      <c r="D137" s="2">
        <f>2135/2</f>
        <v>1067.5</v>
      </c>
      <c r="E137" s="2"/>
    </row>
    <row r="138" spans="1:865" s="24" customFormat="1" ht="25.5" x14ac:dyDescent="0.25">
      <c r="A138" s="45">
        <f>A137+1</f>
        <v>60</v>
      </c>
      <c r="B138" s="20" t="s">
        <v>159</v>
      </c>
      <c r="C138" s="2" t="s">
        <v>23</v>
      </c>
      <c r="D138" s="5" t="s">
        <v>232</v>
      </c>
      <c r="E138" s="49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43"/>
      <c r="BW138" s="43"/>
      <c r="BX138" s="43"/>
      <c r="BY138" s="43"/>
      <c r="BZ138" s="43"/>
      <c r="CA138" s="43"/>
      <c r="CB138" s="43"/>
      <c r="CC138" s="43"/>
      <c r="CD138" s="43"/>
      <c r="CE138" s="43"/>
      <c r="CF138" s="43"/>
      <c r="CG138" s="43"/>
      <c r="CH138" s="43"/>
      <c r="CI138" s="43"/>
      <c r="CJ138" s="43"/>
      <c r="CK138" s="43"/>
      <c r="CL138" s="43"/>
      <c r="CM138" s="43"/>
      <c r="CN138" s="43"/>
      <c r="CO138" s="43"/>
      <c r="CP138" s="43"/>
      <c r="CQ138" s="43"/>
      <c r="CR138" s="43"/>
      <c r="CS138" s="43"/>
      <c r="CT138" s="43"/>
      <c r="CU138" s="43"/>
      <c r="CV138" s="43"/>
      <c r="CW138" s="43"/>
      <c r="CX138" s="43"/>
      <c r="CY138" s="43"/>
      <c r="CZ138" s="43"/>
      <c r="DA138" s="43"/>
      <c r="DB138" s="43"/>
      <c r="DC138" s="43"/>
      <c r="DD138" s="43"/>
      <c r="DE138" s="43"/>
      <c r="DF138" s="43"/>
      <c r="DG138" s="43"/>
      <c r="DH138" s="43"/>
      <c r="DI138" s="43"/>
      <c r="DJ138" s="43"/>
      <c r="DK138" s="43"/>
      <c r="DL138" s="43"/>
      <c r="DM138" s="43"/>
      <c r="DN138" s="43"/>
      <c r="DO138" s="43"/>
      <c r="DP138" s="43"/>
      <c r="DQ138" s="43"/>
      <c r="DR138" s="43"/>
      <c r="DS138" s="43"/>
      <c r="DT138" s="43"/>
      <c r="DU138" s="43"/>
      <c r="DV138" s="43"/>
      <c r="DW138" s="43"/>
      <c r="DX138" s="43"/>
      <c r="DY138" s="43"/>
      <c r="DZ138" s="43"/>
      <c r="EA138" s="43"/>
      <c r="EB138" s="43"/>
      <c r="EC138" s="43"/>
      <c r="ED138" s="43"/>
      <c r="EE138" s="43"/>
      <c r="EF138" s="43"/>
      <c r="EG138" s="43"/>
      <c r="EH138" s="43"/>
      <c r="EI138" s="43"/>
      <c r="EJ138" s="43"/>
      <c r="EK138" s="43"/>
      <c r="EL138" s="43"/>
      <c r="EM138" s="43"/>
      <c r="EN138" s="43"/>
      <c r="EO138" s="43"/>
      <c r="EP138" s="43"/>
      <c r="EQ138" s="43"/>
      <c r="ER138" s="43"/>
      <c r="ES138" s="43"/>
      <c r="ET138" s="43"/>
      <c r="EU138" s="43"/>
      <c r="EV138" s="43"/>
      <c r="EW138" s="43"/>
      <c r="EX138" s="43"/>
      <c r="EY138" s="43"/>
      <c r="EZ138" s="43"/>
      <c r="FA138" s="43"/>
      <c r="FB138" s="43"/>
      <c r="FC138" s="43"/>
      <c r="FD138" s="43"/>
      <c r="FE138" s="43"/>
      <c r="FF138" s="43"/>
      <c r="FG138" s="43"/>
      <c r="FH138" s="43"/>
      <c r="FI138" s="43"/>
      <c r="FJ138" s="43"/>
      <c r="FK138" s="43"/>
      <c r="FL138" s="43"/>
      <c r="FM138" s="43"/>
      <c r="FN138" s="43"/>
      <c r="FO138" s="43"/>
      <c r="FP138" s="43"/>
      <c r="FQ138" s="43"/>
      <c r="FR138" s="43"/>
      <c r="FS138" s="43"/>
      <c r="FT138" s="43"/>
      <c r="FU138" s="43"/>
      <c r="FV138" s="43"/>
      <c r="FW138" s="43"/>
      <c r="FX138" s="43"/>
      <c r="FY138" s="43"/>
      <c r="FZ138" s="43"/>
      <c r="GA138" s="43"/>
      <c r="GB138" s="43"/>
      <c r="GC138" s="43"/>
      <c r="GD138" s="43"/>
      <c r="GE138" s="43"/>
      <c r="GF138" s="43"/>
      <c r="GG138" s="43"/>
      <c r="GH138" s="43"/>
      <c r="GI138" s="43"/>
      <c r="GJ138" s="43"/>
      <c r="GK138" s="43"/>
      <c r="GL138" s="43"/>
      <c r="GM138" s="43"/>
      <c r="GN138" s="43"/>
      <c r="GO138" s="43"/>
      <c r="GP138" s="43"/>
      <c r="GQ138" s="43"/>
      <c r="GR138" s="43"/>
      <c r="GS138" s="43"/>
      <c r="GT138" s="43"/>
      <c r="GU138" s="43"/>
      <c r="GV138" s="43"/>
      <c r="GW138" s="43"/>
      <c r="GX138" s="43"/>
      <c r="GY138" s="43"/>
      <c r="GZ138" s="43"/>
      <c r="HA138" s="43"/>
      <c r="HB138" s="43"/>
      <c r="HC138" s="43"/>
      <c r="HD138" s="43"/>
      <c r="HE138" s="43"/>
      <c r="HF138" s="43"/>
      <c r="HG138" s="43"/>
      <c r="HH138" s="43"/>
      <c r="HI138" s="43"/>
      <c r="HJ138" s="43"/>
      <c r="HK138" s="43"/>
      <c r="HL138" s="43"/>
      <c r="HM138" s="43"/>
      <c r="HN138" s="43"/>
      <c r="HO138" s="43"/>
      <c r="HP138" s="43"/>
      <c r="HQ138" s="43"/>
      <c r="HR138" s="43"/>
      <c r="HS138" s="43"/>
      <c r="HT138" s="43"/>
      <c r="HU138" s="43"/>
      <c r="HV138" s="43"/>
      <c r="HW138" s="43"/>
      <c r="HX138" s="43"/>
      <c r="HY138" s="43"/>
      <c r="HZ138" s="43"/>
      <c r="IA138" s="43"/>
      <c r="IB138" s="43"/>
      <c r="IC138" s="43"/>
      <c r="ID138" s="43"/>
      <c r="IE138" s="43"/>
      <c r="IF138" s="43"/>
      <c r="IG138" s="43"/>
      <c r="IH138" s="43"/>
      <c r="II138" s="43"/>
      <c r="IJ138" s="43"/>
      <c r="IK138" s="43"/>
      <c r="IL138" s="43"/>
      <c r="IM138" s="43"/>
      <c r="IN138" s="43"/>
      <c r="IO138" s="43"/>
      <c r="IP138" s="43"/>
      <c r="IQ138" s="43"/>
      <c r="IR138" s="43"/>
      <c r="IS138" s="43"/>
      <c r="IT138" s="43"/>
      <c r="IU138" s="43"/>
      <c r="IV138" s="43"/>
      <c r="IW138" s="43"/>
      <c r="IX138" s="43"/>
      <c r="IY138" s="43"/>
      <c r="IZ138" s="43"/>
      <c r="JA138" s="43"/>
      <c r="JB138" s="43"/>
      <c r="JC138" s="43"/>
      <c r="JD138" s="43"/>
      <c r="JE138" s="43"/>
      <c r="JF138" s="43"/>
      <c r="JG138" s="43"/>
      <c r="JH138" s="43"/>
      <c r="JI138" s="43"/>
      <c r="JJ138" s="43"/>
      <c r="JK138" s="43"/>
      <c r="JL138" s="43"/>
      <c r="JM138" s="43"/>
      <c r="JN138" s="43"/>
      <c r="JO138" s="43"/>
      <c r="JP138" s="43"/>
      <c r="JQ138" s="43"/>
      <c r="JR138" s="43"/>
      <c r="JS138" s="43"/>
      <c r="JT138" s="43"/>
      <c r="JU138" s="43"/>
      <c r="JV138" s="43"/>
      <c r="JW138" s="43"/>
      <c r="JX138" s="43"/>
      <c r="JY138" s="43"/>
      <c r="JZ138" s="43"/>
      <c r="KA138" s="43"/>
      <c r="KB138" s="43"/>
      <c r="KC138" s="43"/>
      <c r="KD138" s="43"/>
      <c r="KE138" s="43"/>
      <c r="KF138" s="43"/>
      <c r="KG138" s="43"/>
      <c r="KH138" s="43"/>
      <c r="KI138" s="43"/>
      <c r="KJ138" s="43"/>
      <c r="KK138" s="43"/>
      <c r="KL138" s="43"/>
      <c r="KM138" s="43"/>
      <c r="KN138" s="43"/>
      <c r="KO138" s="43"/>
      <c r="KP138" s="43"/>
      <c r="KQ138" s="43"/>
      <c r="KR138" s="43"/>
      <c r="KS138" s="43"/>
      <c r="KT138" s="43"/>
      <c r="KU138" s="43"/>
      <c r="KV138" s="43"/>
      <c r="KW138" s="43"/>
      <c r="KX138" s="43"/>
      <c r="KY138" s="43"/>
      <c r="KZ138" s="43"/>
      <c r="LA138" s="43"/>
      <c r="LB138" s="43"/>
      <c r="LC138" s="43"/>
      <c r="LD138" s="43"/>
      <c r="LE138" s="43"/>
      <c r="LF138" s="43"/>
      <c r="LG138" s="43"/>
      <c r="LH138" s="43"/>
      <c r="LI138" s="43"/>
      <c r="LJ138" s="43"/>
      <c r="LK138" s="43"/>
      <c r="LL138" s="43"/>
      <c r="LM138" s="43"/>
      <c r="LN138" s="43"/>
      <c r="LO138" s="43"/>
      <c r="LP138" s="43"/>
      <c r="LQ138" s="43"/>
      <c r="LR138" s="43"/>
      <c r="LS138" s="43"/>
      <c r="LT138" s="43"/>
      <c r="LU138" s="43"/>
      <c r="LV138" s="43"/>
      <c r="LW138" s="43"/>
      <c r="LX138" s="43"/>
      <c r="LY138" s="43"/>
      <c r="LZ138" s="43"/>
      <c r="MA138" s="43"/>
      <c r="MB138" s="43"/>
      <c r="MC138" s="43"/>
      <c r="MD138" s="43"/>
      <c r="ME138" s="43"/>
      <c r="MF138" s="43"/>
      <c r="MG138" s="43"/>
      <c r="MH138" s="43"/>
      <c r="MI138" s="43"/>
      <c r="MJ138" s="43"/>
      <c r="MK138" s="43"/>
      <c r="ML138" s="43"/>
      <c r="MM138" s="43"/>
      <c r="MN138" s="43"/>
      <c r="MO138" s="43"/>
      <c r="MP138" s="43"/>
      <c r="MQ138" s="43"/>
      <c r="MR138" s="43"/>
      <c r="MS138" s="43"/>
      <c r="MT138" s="43"/>
      <c r="MU138" s="43"/>
      <c r="MV138" s="43"/>
      <c r="MW138" s="43"/>
      <c r="MX138" s="43"/>
      <c r="MY138" s="43"/>
      <c r="MZ138" s="43"/>
      <c r="NA138" s="43"/>
      <c r="NB138" s="43"/>
      <c r="NC138" s="43"/>
      <c r="ND138" s="43"/>
      <c r="NE138" s="43"/>
      <c r="NF138" s="43"/>
      <c r="NG138" s="43"/>
      <c r="NH138" s="43"/>
      <c r="NI138" s="43"/>
      <c r="NJ138" s="43"/>
      <c r="NK138" s="43"/>
      <c r="NL138" s="43"/>
      <c r="NM138" s="43"/>
      <c r="NN138" s="43"/>
      <c r="NO138" s="43"/>
      <c r="NP138" s="43"/>
      <c r="NQ138" s="43"/>
      <c r="NR138" s="43"/>
      <c r="NS138" s="43"/>
      <c r="NT138" s="43"/>
      <c r="NU138" s="43"/>
      <c r="NV138" s="43"/>
      <c r="NW138" s="43"/>
      <c r="NX138" s="43"/>
      <c r="NY138" s="43"/>
      <c r="NZ138" s="43"/>
      <c r="OA138" s="43"/>
      <c r="OB138" s="43"/>
      <c r="OC138" s="43"/>
      <c r="OD138" s="43"/>
      <c r="OE138" s="43"/>
      <c r="OF138" s="43"/>
      <c r="OG138" s="43"/>
      <c r="OH138" s="43"/>
      <c r="OI138" s="43"/>
      <c r="OJ138" s="43"/>
      <c r="OK138" s="43"/>
      <c r="OL138" s="43"/>
      <c r="OM138" s="43"/>
      <c r="ON138" s="43"/>
      <c r="OO138" s="43"/>
      <c r="OP138" s="43"/>
      <c r="OQ138" s="43"/>
      <c r="OR138" s="43"/>
      <c r="OS138" s="43"/>
      <c r="OT138" s="43"/>
      <c r="OU138" s="43"/>
      <c r="OV138" s="43"/>
      <c r="OW138" s="43"/>
      <c r="OX138" s="43"/>
      <c r="OY138" s="43"/>
      <c r="OZ138" s="43"/>
      <c r="PA138" s="43"/>
      <c r="PB138" s="43"/>
      <c r="PC138" s="43"/>
      <c r="PD138" s="43"/>
      <c r="PE138" s="43"/>
      <c r="PF138" s="43"/>
      <c r="PG138" s="43"/>
      <c r="PH138" s="43"/>
      <c r="PI138" s="43"/>
      <c r="PJ138" s="43"/>
      <c r="PK138" s="43"/>
      <c r="PL138" s="43"/>
      <c r="PM138" s="43"/>
      <c r="PN138" s="43"/>
      <c r="PO138" s="43"/>
      <c r="PP138" s="43"/>
      <c r="PQ138" s="43"/>
      <c r="PR138" s="43"/>
      <c r="PS138" s="43"/>
      <c r="PT138" s="43"/>
      <c r="PU138" s="43"/>
      <c r="PV138" s="43"/>
      <c r="PW138" s="43"/>
      <c r="PX138" s="43"/>
      <c r="PY138" s="43"/>
      <c r="PZ138" s="43"/>
      <c r="QA138" s="43"/>
      <c r="QB138" s="43"/>
      <c r="QC138" s="43"/>
      <c r="QD138" s="43"/>
      <c r="QE138" s="43"/>
      <c r="QF138" s="43"/>
      <c r="QG138" s="43"/>
      <c r="QH138" s="43"/>
      <c r="QI138" s="43"/>
      <c r="QJ138" s="43"/>
      <c r="QK138" s="43"/>
      <c r="QL138" s="43"/>
      <c r="QM138" s="43"/>
      <c r="QN138" s="43"/>
      <c r="QO138" s="43"/>
      <c r="QP138" s="43"/>
      <c r="QQ138" s="43"/>
      <c r="QR138" s="43"/>
      <c r="QS138" s="43"/>
      <c r="QT138" s="43"/>
      <c r="QU138" s="43"/>
      <c r="QV138" s="43"/>
      <c r="QW138" s="43"/>
      <c r="QX138" s="43"/>
      <c r="QY138" s="43"/>
      <c r="QZ138" s="43"/>
      <c r="RA138" s="43"/>
      <c r="RB138" s="43"/>
      <c r="RC138" s="43"/>
      <c r="RD138" s="43"/>
      <c r="RE138" s="43"/>
      <c r="RF138" s="43"/>
      <c r="RG138" s="43"/>
      <c r="RH138" s="43"/>
      <c r="RI138" s="43"/>
      <c r="RJ138" s="43"/>
      <c r="RK138" s="43"/>
      <c r="RL138" s="43"/>
      <c r="RM138" s="43"/>
      <c r="RN138" s="43"/>
      <c r="RO138" s="43"/>
      <c r="RP138" s="43"/>
      <c r="RQ138" s="43"/>
      <c r="RR138" s="43"/>
      <c r="RS138" s="43"/>
      <c r="RT138" s="43"/>
      <c r="RU138" s="43"/>
      <c r="RV138" s="43"/>
      <c r="RW138" s="43"/>
      <c r="RX138" s="43"/>
      <c r="RY138" s="43"/>
      <c r="RZ138" s="43"/>
      <c r="SA138" s="43"/>
      <c r="SB138" s="43"/>
      <c r="SC138" s="43"/>
      <c r="SD138" s="43"/>
      <c r="SE138" s="43"/>
      <c r="SF138" s="43"/>
      <c r="SG138" s="43"/>
      <c r="SH138" s="43"/>
      <c r="SI138" s="43"/>
      <c r="SJ138" s="43"/>
      <c r="SK138" s="43"/>
      <c r="SL138" s="43"/>
      <c r="SM138" s="43"/>
      <c r="SN138" s="43"/>
      <c r="SO138" s="43"/>
      <c r="SP138" s="43"/>
      <c r="SQ138" s="43"/>
      <c r="SR138" s="43"/>
      <c r="SS138" s="43"/>
      <c r="ST138" s="43"/>
      <c r="SU138" s="43"/>
      <c r="SV138" s="43"/>
      <c r="SW138" s="43"/>
      <c r="SX138" s="43"/>
      <c r="SY138" s="43"/>
      <c r="SZ138" s="43"/>
      <c r="TA138" s="43"/>
      <c r="TB138" s="43"/>
      <c r="TC138" s="43"/>
      <c r="TD138" s="43"/>
      <c r="TE138" s="43"/>
      <c r="TF138" s="43"/>
      <c r="TG138" s="43"/>
      <c r="TH138" s="43"/>
      <c r="TI138" s="43"/>
      <c r="TJ138" s="43"/>
      <c r="TK138" s="43"/>
      <c r="TL138" s="43"/>
      <c r="TM138" s="43"/>
      <c r="TN138" s="43"/>
      <c r="TO138" s="43"/>
      <c r="TP138" s="43"/>
      <c r="TQ138" s="43"/>
      <c r="TR138" s="43"/>
      <c r="TS138" s="43"/>
      <c r="TT138" s="43"/>
      <c r="TU138" s="43"/>
      <c r="TV138" s="43"/>
      <c r="TW138" s="43"/>
      <c r="TX138" s="43"/>
      <c r="TY138" s="43"/>
      <c r="TZ138" s="43"/>
      <c r="UA138" s="43"/>
      <c r="UB138" s="43"/>
      <c r="UC138" s="43"/>
      <c r="UD138" s="43"/>
      <c r="UE138" s="43"/>
      <c r="UF138" s="43"/>
      <c r="UG138" s="43"/>
      <c r="UH138" s="43"/>
      <c r="UI138" s="43"/>
      <c r="UJ138" s="43"/>
      <c r="UK138" s="43"/>
      <c r="UL138" s="43"/>
      <c r="UM138" s="43"/>
      <c r="UN138" s="43"/>
      <c r="UO138" s="43"/>
      <c r="UP138" s="43"/>
      <c r="UQ138" s="43"/>
      <c r="UR138" s="43"/>
      <c r="US138" s="43"/>
      <c r="UT138" s="43"/>
      <c r="UU138" s="43"/>
      <c r="UV138" s="43"/>
      <c r="UW138" s="43"/>
      <c r="UX138" s="43"/>
      <c r="UY138" s="43"/>
      <c r="UZ138" s="43"/>
      <c r="VA138" s="43"/>
      <c r="VB138" s="43"/>
      <c r="VC138" s="43"/>
      <c r="VD138" s="43"/>
      <c r="VE138" s="43"/>
      <c r="VF138" s="43"/>
      <c r="VG138" s="43"/>
      <c r="VH138" s="43"/>
      <c r="VI138" s="43"/>
      <c r="VJ138" s="43"/>
      <c r="VK138" s="43"/>
      <c r="VL138" s="43"/>
      <c r="VM138" s="43"/>
      <c r="VN138" s="43"/>
      <c r="VO138" s="43"/>
      <c r="VP138" s="43"/>
      <c r="VQ138" s="43"/>
      <c r="VR138" s="43"/>
      <c r="VS138" s="43"/>
      <c r="VT138" s="43"/>
      <c r="VU138" s="43"/>
      <c r="VV138" s="43"/>
      <c r="VW138" s="43"/>
      <c r="VX138" s="43"/>
      <c r="VY138" s="43"/>
      <c r="VZ138" s="43"/>
      <c r="WA138" s="43"/>
      <c r="WB138" s="43"/>
      <c r="WC138" s="43"/>
      <c r="WD138" s="43"/>
      <c r="WE138" s="43"/>
      <c r="WF138" s="43"/>
      <c r="WG138" s="43"/>
      <c r="WH138" s="43"/>
      <c r="WI138" s="43"/>
      <c r="WJ138" s="43"/>
      <c r="WK138" s="43"/>
      <c r="WL138" s="43"/>
      <c r="WM138" s="43"/>
      <c r="WN138" s="43"/>
      <c r="WO138" s="43"/>
      <c r="WP138" s="43"/>
      <c r="WQ138" s="43"/>
      <c r="WR138" s="43"/>
      <c r="WS138" s="43"/>
      <c r="WT138" s="43"/>
      <c r="WU138" s="43"/>
      <c r="WV138" s="43"/>
      <c r="WW138" s="43"/>
      <c r="WX138" s="43"/>
      <c r="WY138" s="43"/>
      <c r="WZ138" s="43"/>
      <c r="XA138" s="43"/>
      <c r="XB138" s="43"/>
      <c r="XC138" s="43"/>
      <c r="XD138" s="43"/>
      <c r="XE138" s="43"/>
      <c r="XF138" s="43"/>
      <c r="XG138" s="43"/>
      <c r="XH138" s="43"/>
      <c r="XI138" s="43"/>
      <c r="XJ138" s="43"/>
      <c r="XK138" s="43"/>
      <c r="XL138" s="43"/>
      <c r="XM138" s="43"/>
      <c r="XN138" s="43"/>
      <c r="XO138" s="43"/>
      <c r="XP138" s="43"/>
      <c r="XQ138" s="43"/>
      <c r="XR138" s="43"/>
      <c r="XS138" s="43"/>
      <c r="XT138" s="43"/>
      <c r="XU138" s="43"/>
      <c r="XV138" s="43"/>
      <c r="XW138" s="43"/>
      <c r="XX138" s="43"/>
      <c r="XY138" s="43"/>
      <c r="XZ138" s="43"/>
      <c r="YA138" s="43"/>
      <c r="YB138" s="43"/>
      <c r="YC138" s="43"/>
      <c r="YD138" s="43"/>
      <c r="YE138" s="43"/>
      <c r="YF138" s="43"/>
      <c r="YG138" s="43"/>
      <c r="YH138" s="43"/>
      <c r="YI138" s="43"/>
      <c r="YJ138" s="43"/>
      <c r="YK138" s="43"/>
      <c r="YL138" s="43"/>
      <c r="YM138" s="43"/>
      <c r="YN138" s="43"/>
      <c r="YO138" s="43"/>
      <c r="YP138" s="43"/>
      <c r="YQ138" s="43"/>
      <c r="YR138" s="43"/>
      <c r="YS138" s="43"/>
      <c r="YT138" s="43"/>
      <c r="YU138" s="43"/>
      <c r="YV138" s="43"/>
      <c r="YW138" s="43"/>
      <c r="YX138" s="43"/>
      <c r="YY138" s="43"/>
      <c r="YZ138" s="43"/>
      <c r="ZA138" s="43"/>
      <c r="ZB138" s="43"/>
      <c r="ZC138" s="43"/>
      <c r="ZD138" s="43"/>
      <c r="ZE138" s="43"/>
      <c r="ZF138" s="43"/>
      <c r="ZG138" s="43"/>
      <c r="ZH138" s="43"/>
      <c r="ZI138" s="43"/>
      <c r="ZJ138" s="43"/>
      <c r="ZK138" s="43"/>
      <c r="ZL138" s="43"/>
      <c r="ZM138" s="43"/>
      <c r="ZN138" s="43"/>
      <c r="ZO138" s="43"/>
      <c r="ZP138" s="43"/>
      <c r="ZQ138" s="43"/>
      <c r="ZR138" s="43"/>
      <c r="ZS138" s="43"/>
      <c r="ZT138" s="43"/>
      <c r="ZU138" s="43"/>
      <c r="ZV138" s="43"/>
      <c r="ZW138" s="43"/>
      <c r="ZX138" s="43"/>
      <c r="ZY138" s="43"/>
      <c r="ZZ138" s="43"/>
      <c r="AAA138" s="43"/>
      <c r="AAB138" s="43"/>
      <c r="AAC138" s="43"/>
      <c r="AAD138" s="43"/>
      <c r="AAE138" s="43"/>
      <c r="AAF138" s="43"/>
      <c r="AAG138" s="43"/>
      <c r="AAH138" s="43"/>
      <c r="AAI138" s="43"/>
      <c r="AAJ138" s="43"/>
      <c r="AAK138" s="43"/>
      <c r="AAL138" s="43"/>
      <c r="AAM138" s="43"/>
      <c r="AAN138" s="43"/>
      <c r="AAO138" s="43"/>
      <c r="AAP138" s="43"/>
      <c r="AAQ138" s="43"/>
      <c r="AAR138" s="43"/>
      <c r="AAS138" s="43"/>
      <c r="AAT138" s="43"/>
      <c r="AAU138" s="43"/>
      <c r="AAV138" s="43"/>
      <c r="AAW138" s="43"/>
      <c r="AAX138" s="43"/>
      <c r="AAY138" s="43"/>
      <c r="AAZ138" s="43"/>
      <c r="ABA138" s="43"/>
      <c r="ABB138" s="43"/>
      <c r="ABC138" s="43"/>
      <c r="ABD138" s="43"/>
      <c r="ABE138" s="43"/>
      <c r="ABF138" s="43"/>
      <c r="ABG138" s="43"/>
      <c r="ABH138" s="43"/>
      <c r="ABI138" s="43"/>
      <c r="ABJ138" s="43"/>
      <c r="ABK138" s="43"/>
      <c r="ABL138" s="43"/>
      <c r="ABM138" s="43"/>
      <c r="ABN138" s="43"/>
      <c r="ABO138" s="43"/>
      <c r="ABP138" s="43"/>
      <c r="ABQ138" s="43"/>
      <c r="ABR138" s="43"/>
      <c r="ABS138" s="43"/>
      <c r="ABT138" s="43"/>
      <c r="ABU138" s="43"/>
      <c r="ABV138" s="43"/>
      <c r="ABW138" s="43"/>
      <c r="ABX138" s="43"/>
      <c r="ABY138" s="43"/>
      <c r="ABZ138" s="43"/>
      <c r="ACA138" s="43"/>
      <c r="ACB138" s="43"/>
      <c r="ACC138" s="43"/>
      <c r="ACD138" s="43"/>
      <c r="ACE138" s="43"/>
      <c r="ACF138" s="43"/>
      <c r="ACG138" s="43"/>
      <c r="ACH138" s="43"/>
      <c r="ACI138" s="43"/>
      <c r="ACJ138" s="43"/>
      <c r="ACK138" s="43"/>
      <c r="ACL138" s="43"/>
      <c r="ACM138" s="43"/>
      <c r="ACN138" s="43"/>
      <c r="ACO138" s="43"/>
      <c r="ACP138" s="43"/>
      <c r="ACQ138" s="43"/>
      <c r="ACR138" s="43"/>
      <c r="ACS138" s="43"/>
      <c r="ACT138" s="43"/>
      <c r="ACU138" s="43"/>
      <c r="ACV138" s="43"/>
      <c r="ACW138" s="43"/>
      <c r="ACX138" s="43"/>
      <c r="ACY138" s="43"/>
      <c r="ACZ138" s="43"/>
      <c r="ADA138" s="43"/>
      <c r="ADB138" s="43"/>
      <c r="ADC138" s="43"/>
      <c r="ADD138" s="43"/>
      <c r="ADE138" s="43"/>
      <c r="ADF138" s="43"/>
      <c r="ADG138" s="43"/>
      <c r="ADH138" s="43"/>
      <c r="ADI138" s="43"/>
      <c r="ADJ138" s="43"/>
      <c r="ADK138" s="43"/>
      <c r="ADL138" s="43"/>
      <c r="ADM138" s="43"/>
      <c r="ADN138" s="43"/>
      <c r="ADO138" s="43"/>
      <c r="ADP138" s="43"/>
      <c r="ADQ138" s="43"/>
      <c r="ADR138" s="43"/>
      <c r="ADS138" s="43"/>
      <c r="ADT138" s="43"/>
      <c r="ADU138" s="43"/>
      <c r="ADV138" s="43"/>
      <c r="ADW138" s="43"/>
      <c r="ADX138" s="43"/>
      <c r="ADY138" s="43"/>
      <c r="ADZ138" s="43"/>
      <c r="AEA138" s="43"/>
      <c r="AEB138" s="43"/>
      <c r="AEC138" s="43"/>
      <c r="AED138" s="43"/>
      <c r="AEE138" s="43"/>
      <c r="AEF138" s="43"/>
      <c r="AEG138" s="43"/>
      <c r="AEH138" s="43"/>
      <c r="AEI138" s="43"/>
      <c r="AEJ138" s="43"/>
      <c r="AEK138" s="43"/>
      <c r="AEL138" s="43"/>
      <c r="AEM138" s="43"/>
      <c r="AEN138" s="43"/>
      <c r="AEO138" s="43"/>
      <c r="AEP138" s="43"/>
      <c r="AEQ138" s="43"/>
      <c r="AER138" s="43"/>
      <c r="AES138" s="43"/>
      <c r="AET138" s="43"/>
      <c r="AEU138" s="43"/>
      <c r="AEV138" s="43"/>
      <c r="AEW138" s="43"/>
      <c r="AEX138" s="43"/>
      <c r="AEY138" s="43"/>
      <c r="AEZ138" s="43"/>
      <c r="AFA138" s="43"/>
      <c r="AFB138" s="43"/>
      <c r="AFC138" s="43"/>
      <c r="AFD138" s="43"/>
      <c r="AFE138" s="43"/>
      <c r="AFF138" s="43"/>
      <c r="AFG138" s="43"/>
      <c r="AFH138" s="43"/>
      <c r="AFI138" s="43"/>
      <c r="AFJ138" s="43"/>
      <c r="AFK138" s="43"/>
      <c r="AFL138" s="43"/>
      <c r="AFM138" s="43"/>
      <c r="AFN138" s="43"/>
      <c r="AFO138" s="43"/>
      <c r="AFP138" s="43"/>
      <c r="AFQ138" s="43"/>
      <c r="AFR138" s="43"/>
      <c r="AFS138" s="43"/>
      <c r="AFT138" s="43"/>
      <c r="AFU138" s="43"/>
      <c r="AFV138" s="43"/>
      <c r="AFW138" s="43"/>
      <c r="AFX138" s="43"/>
      <c r="AFY138" s="43"/>
      <c r="AFZ138" s="43"/>
      <c r="AGA138" s="43"/>
      <c r="AGB138" s="43"/>
      <c r="AGC138" s="43"/>
      <c r="AGD138" s="43"/>
      <c r="AGE138" s="43"/>
      <c r="AGF138" s="43"/>
      <c r="AGG138" s="43"/>
    </row>
    <row r="139" spans="1:865" s="24" customFormat="1" ht="29.25" customHeight="1" x14ac:dyDescent="0.25">
      <c r="A139" s="45">
        <f>A138+1</f>
        <v>61</v>
      </c>
      <c r="B139" s="20" t="s">
        <v>160</v>
      </c>
      <c r="C139" s="2" t="s">
        <v>7</v>
      </c>
      <c r="D139" s="84">
        <f>992/2</f>
        <v>496</v>
      </c>
      <c r="E139" s="49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43"/>
      <c r="BW139" s="43"/>
      <c r="BX139" s="43"/>
      <c r="BY139" s="43"/>
      <c r="BZ139" s="43"/>
      <c r="CA139" s="43"/>
      <c r="CB139" s="43"/>
      <c r="CC139" s="43"/>
      <c r="CD139" s="43"/>
      <c r="CE139" s="43"/>
      <c r="CF139" s="43"/>
      <c r="CG139" s="43"/>
      <c r="CH139" s="43"/>
      <c r="CI139" s="43"/>
      <c r="CJ139" s="43"/>
      <c r="CK139" s="43"/>
      <c r="CL139" s="43"/>
      <c r="CM139" s="43"/>
      <c r="CN139" s="43"/>
      <c r="CO139" s="43"/>
      <c r="CP139" s="43"/>
      <c r="CQ139" s="43"/>
      <c r="CR139" s="43"/>
      <c r="CS139" s="43"/>
      <c r="CT139" s="43"/>
      <c r="CU139" s="43"/>
      <c r="CV139" s="43"/>
      <c r="CW139" s="43"/>
      <c r="CX139" s="43"/>
      <c r="CY139" s="43"/>
      <c r="CZ139" s="43"/>
      <c r="DA139" s="43"/>
      <c r="DB139" s="43"/>
      <c r="DC139" s="43"/>
      <c r="DD139" s="43"/>
      <c r="DE139" s="43"/>
      <c r="DF139" s="43"/>
      <c r="DG139" s="43"/>
      <c r="DH139" s="43"/>
      <c r="DI139" s="43"/>
      <c r="DJ139" s="43"/>
      <c r="DK139" s="43"/>
      <c r="DL139" s="43"/>
      <c r="DM139" s="43"/>
      <c r="DN139" s="43"/>
      <c r="DO139" s="43"/>
      <c r="DP139" s="43"/>
      <c r="DQ139" s="43"/>
      <c r="DR139" s="43"/>
      <c r="DS139" s="43"/>
      <c r="DT139" s="43"/>
      <c r="DU139" s="43"/>
      <c r="DV139" s="43"/>
      <c r="DW139" s="43"/>
      <c r="DX139" s="43"/>
      <c r="DY139" s="43"/>
      <c r="DZ139" s="43"/>
      <c r="EA139" s="43"/>
      <c r="EB139" s="43"/>
      <c r="EC139" s="43"/>
      <c r="ED139" s="43"/>
      <c r="EE139" s="43"/>
      <c r="EF139" s="43"/>
      <c r="EG139" s="43"/>
      <c r="EH139" s="43"/>
      <c r="EI139" s="43"/>
      <c r="EJ139" s="43"/>
      <c r="EK139" s="43"/>
      <c r="EL139" s="43"/>
      <c r="EM139" s="43"/>
      <c r="EN139" s="43"/>
      <c r="EO139" s="43"/>
      <c r="EP139" s="43"/>
      <c r="EQ139" s="43"/>
      <c r="ER139" s="43"/>
      <c r="ES139" s="43"/>
      <c r="ET139" s="43"/>
      <c r="EU139" s="43"/>
      <c r="EV139" s="43"/>
      <c r="EW139" s="43"/>
      <c r="EX139" s="43"/>
      <c r="EY139" s="43"/>
      <c r="EZ139" s="43"/>
      <c r="FA139" s="43"/>
      <c r="FB139" s="43"/>
      <c r="FC139" s="43"/>
      <c r="FD139" s="43"/>
      <c r="FE139" s="43"/>
      <c r="FF139" s="43"/>
      <c r="FG139" s="43"/>
      <c r="FH139" s="43"/>
      <c r="FI139" s="43"/>
      <c r="FJ139" s="43"/>
      <c r="FK139" s="43"/>
      <c r="FL139" s="43"/>
      <c r="FM139" s="43"/>
      <c r="FN139" s="43"/>
      <c r="FO139" s="43"/>
      <c r="FP139" s="43"/>
      <c r="FQ139" s="43"/>
      <c r="FR139" s="43"/>
      <c r="FS139" s="43"/>
      <c r="FT139" s="43"/>
      <c r="FU139" s="43"/>
      <c r="FV139" s="43"/>
      <c r="FW139" s="43"/>
      <c r="FX139" s="43"/>
      <c r="FY139" s="43"/>
      <c r="FZ139" s="43"/>
      <c r="GA139" s="43"/>
      <c r="GB139" s="43"/>
      <c r="GC139" s="43"/>
      <c r="GD139" s="43"/>
      <c r="GE139" s="43"/>
      <c r="GF139" s="43"/>
      <c r="GG139" s="43"/>
      <c r="GH139" s="43"/>
      <c r="GI139" s="43"/>
      <c r="GJ139" s="43"/>
      <c r="GK139" s="43"/>
      <c r="GL139" s="43"/>
      <c r="GM139" s="43"/>
      <c r="GN139" s="43"/>
      <c r="GO139" s="43"/>
      <c r="GP139" s="43"/>
      <c r="GQ139" s="43"/>
      <c r="GR139" s="43"/>
      <c r="GS139" s="43"/>
      <c r="GT139" s="43"/>
      <c r="GU139" s="43"/>
      <c r="GV139" s="43"/>
      <c r="GW139" s="43"/>
      <c r="GX139" s="43"/>
      <c r="GY139" s="43"/>
      <c r="GZ139" s="43"/>
      <c r="HA139" s="43"/>
      <c r="HB139" s="43"/>
      <c r="HC139" s="43"/>
      <c r="HD139" s="43"/>
      <c r="HE139" s="43"/>
      <c r="HF139" s="43"/>
      <c r="HG139" s="43"/>
      <c r="HH139" s="43"/>
      <c r="HI139" s="43"/>
      <c r="HJ139" s="43"/>
      <c r="HK139" s="43"/>
      <c r="HL139" s="43"/>
      <c r="HM139" s="43"/>
      <c r="HN139" s="43"/>
      <c r="HO139" s="43"/>
      <c r="HP139" s="43"/>
      <c r="HQ139" s="43"/>
      <c r="HR139" s="43"/>
      <c r="HS139" s="43"/>
      <c r="HT139" s="43"/>
      <c r="HU139" s="43"/>
      <c r="HV139" s="43"/>
      <c r="HW139" s="43"/>
      <c r="HX139" s="43"/>
      <c r="HY139" s="43"/>
      <c r="HZ139" s="43"/>
      <c r="IA139" s="43"/>
      <c r="IB139" s="43"/>
      <c r="IC139" s="43"/>
      <c r="ID139" s="43"/>
      <c r="IE139" s="43"/>
      <c r="IF139" s="43"/>
      <c r="IG139" s="43"/>
      <c r="IH139" s="43"/>
      <c r="II139" s="43"/>
      <c r="IJ139" s="43"/>
      <c r="IK139" s="43"/>
      <c r="IL139" s="43"/>
      <c r="IM139" s="43"/>
      <c r="IN139" s="43"/>
      <c r="IO139" s="43"/>
      <c r="IP139" s="43"/>
      <c r="IQ139" s="43"/>
      <c r="IR139" s="43"/>
      <c r="IS139" s="43"/>
      <c r="IT139" s="43"/>
      <c r="IU139" s="43"/>
      <c r="IV139" s="43"/>
      <c r="IW139" s="43"/>
      <c r="IX139" s="43"/>
      <c r="IY139" s="43"/>
      <c r="IZ139" s="43"/>
      <c r="JA139" s="43"/>
      <c r="JB139" s="43"/>
      <c r="JC139" s="43"/>
      <c r="JD139" s="43"/>
      <c r="JE139" s="43"/>
      <c r="JF139" s="43"/>
      <c r="JG139" s="43"/>
      <c r="JH139" s="43"/>
      <c r="JI139" s="43"/>
      <c r="JJ139" s="43"/>
      <c r="JK139" s="43"/>
      <c r="JL139" s="43"/>
      <c r="JM139" s="43"/>
      <c r="JN139" s="43"/>
      <c r="JO139" s="43"/>
      <c r="JP139" s="43"/>
      <c r="JQ139" s="43"/>
      <c r="JR139" s="43"/>
      <c r="JS139" s="43"/>
      <c r="JT139" s="43"/>
      <c r="JU139" s="43"/>
      <c r="JV139" s="43"/>
      <c r="JW139" s="43"/>
      <c r="JX139" s="43"/>
      <c r="JY139" s="43"/>
      <c r="JZ139" s="43"/>
      <c r="KA139" s="43"/>
      <c r="KB139" s="43"/>
      <c r="KC139" s="43"/>
      <c r="KD139" s="43"/>
      <c r="KE139" s="43"/>
      <c r="KF139" s="43"/>
      <c r="KG139" s="43"/>
      <c r="KH139" s="43"/>
      <c r="KI139" s="43"/>
      <c r="KJ139" s="43"/>
      <c r="KK139" s="43"/>
      <c r="KL139" s="43"/>
      <c r="KM139" s="43"/>
      <c r="KN139" s="43"/>
      <c r="KO139" s="43"/>
      <c r="KP139" s="43"/>
      <c r="KQ139" s="43"/>
      <c r="KR139" s="43"/>
      <c r="KS139" s="43"/>
      <c r="KT139" s="43"/>
      <c r="KU139" s="43"/>
      <c r="KV139" s="43"/>
      <c r="KW139" s="43"/>
      <c r="KX139" s="43"/>
      <c r="KY139" s="43"/>
      <c r="KZ139" s="43"/>
      <c r="LA139" s="43"/>
      <c r="LB139" s="43"/>
      <c r="LC139" s="43"/>
      <c r="LD139" s="43"/>
      <c r="LE139" s="43"/>
      <c r="LF139" s="43"/>
      <c r="LG139" s="43"/>
      <c r="LH139" s="43"/>
      <c r="LI139" s="43"/>
      <c r="LJ139" s="43"/>
      <c r="LK139" s="43"/>
      <c r="LL139" s="43"/>
      <c r="LM139" s="43"/>
      <c r="LN139" s="43"/>
      <c r="LO139" s="43"/>
      <c r="LP139" s="43"/>
      <c r="LQ139" s="43"/>
      <c r="LR139" s="43"/>
      <c r="LS139" s="43"/>
      <c r="LT139" s="43"/>
      <c r="LU139" s="43"/>
      <c r="LV139" s="43"/>
      <c r="LW139" s="43"/>
      <c r="LX139" s="43"/>
      <c r="LY139" s="43"/>
      <c r="LZ139" s="43"/>
      <c r="MA139" s="43"/>
      <c r="MB139" s="43"/>
      <c r="MC139" s="43"/>
      <c r="MD139" s="43"/>
      <c r="ME139" s="43"/>
      <c r="MF139" s="43"/>
      <c r="MG139" s="43"/>
      <c r="MH139" s="43"/>
      <c r="MI139" s="43"/>
      <c r="MJ139" s="43"/>
      <c r="MK139" s="43"/>
      <c r="ML139" s="43"/>
      <c r="MM139" s="43"/>
      <c r="MN139" s="43"/>
      <c r="MO139" s="43"/>
      <c r="MP139" s="43"/>
      <c r="MQ139" s="43"/>
      <c r="MR139" s="43"/>
      <c r="MS139" s="43"/>
      <c r="MT139" s="43"/>
      <c r="MU139" s="43"/>
      <c r="MV139" s="43"/>
      <c r="MW139" s="43"/>
      <c r="MX139" s="43"/>
      <c r="MY139" s="43"/>
      <c r="MZ139" s="43"/>
      <c r="NA139" s="43"/>
      <c r="NB139" s="43"/>
      <c r="NC139" s="43"/>
      <c r="ND139" s="43"/>
      <c r="NE139" s="43"/>
      <c r="NF139" s="43"/>
      <c r="NG139" s="43"/>
      <c r="NH139" s="43"/>
      <c r="NI139" s="43"/>
      <c r="NJ139" s="43"/>
      <c r="NK139" s="43"/>
      <c r="NL139" s="43"/>
      <c r="NM139" s="43"/>
      <c r="NN139" s="43"/>
      <c r="NO139" s="43"/>
      <c r="NP139" s="43"/>
      <c r="NQ139" s="43"/>
      <c r="NR139" s="43"/>
      <c r="NS139" s="43"/>
      <c r="NT139" s="43"/>
      <c r="NU139" s="43"/>
      <c r="NV139" s="43"/>
      <c r="NW139" s="43"/>
      <c r="NX139" s="43"/>
      <c r="NY139" s="43"/>
      <c r="NZ139" s="43"/>
      <c r="OA139" s="43"/>
      <c r="OB139" s="43"/>
      <c r="OC139" s="43"/>
      <c r="OD139" s="43"/>
      <c r="OE139" s="43"/>
      <c r="OF139" s="43"/>
      <c r="OG139" s="43"/>
      <c r="OH139" s="43"/>
      <c r="OI139" s="43"/>
      <c r="OJ139" s="43"/>
      <c r="OK139" s="43"/>
      <c r="OL139" s="43"/>
      <c r="OM139" s="43"/>
      <c r="ON139" s="43"/>
      <c r="OO139" s="43"/>
      <c r="OP139" s="43"/>
      <c r="OQ139" s="43"/>
      <c r="OR139" s="43"/>
      <c r="OS139" s="43"/>
      <c r="OT139" s="43"/>
      <c r="OU139" s="43"/>
      <c r="OV139" s="43"/>
      <c r="OW139" s="43"/>
      <c r="OX139" s="43"/>
      <c r="OY139" s="43"/>
      <c r="OZ139" s="43"/>
      <c r="PA139" s="43"/>
      <c r="PB139" s="43"/>
      <c r="PC139" s="43"/>
      <c r="PD139" s="43"/>
      <c r="PE139" s="43"/>
      <c r="PF139" s="43"/>
      <c r="PG139" s="43"/>
      <c r="PH139" s="43"/>
      <c r="PI139" s="43"/>
      <c r="PJ139" s="43"/>
      <c r="PK139" s="43"/>
      <c r="PL139" s="43"/>
      <c r="PM139" s="43"/>
      <c r="PN139" s="43"/>
      <c r="PO139" s="43"/>
      <c r="PP139" s="43"/>
      <c r="PQ139" s="43"/>
      <c r="PR139" s="43"/>
      <c r="PS139" s="43"/>
      <c r="PT139" s="43"/>
      <c r="PU139" s="43"/>
      <c r="PV139" s="43"/>
      <c r="PW139" s="43"/>
      <c r="PX139" s="43"/>
      <c r="PY139" s="43"/>
      <c r="PZ139" s="43"/>
      <c r="QA139" s="43"/>
      <c r="QB139" s="43"/>
      <c r="QC139" s="43"/>
      <c r="QD139" s="43"/>
      <c r="QE139" s="43"/>
      <c r="QF139" s="43"/>
      <c r="QG139" s="43"/>
      <c r="QH139" s="43"/>
      <c r="QI139" s="43"/>
      <c r="QJ139" s="43"/>
      <c r="QK139" s="43"/>
      <c r="QL139" s="43"/>
      <c r="QM139" s="43"/>
      <c r="QN139" s="43"/>
      <c r="QO139" s="43"/>
      <c r="QP139" s="43"/>
      <c r="QQ139" s="43"/>
      <c r="QR139" s="43"/>
      <c r="QS139" s="43"/>
      <c r="QT139" s="43"/>
      <c r="QU139" s="43"/>
      <c r="QV139" s="43"/>
      <c r="QW139" s="43"/>
      <c r="QX139" s="43"/>
      <c r="QY139" s="43"/>
      <c r="QZ139" s="43"/>
      <c r="RA139" s="43"/>
      <c r="RB139" s="43"/>
      <c r="RC139" s="43"/>
      <c r="RD139" s="43"/>
      <c r="RE139" s="43"/>
      <c r="RF139" s="43"/>
      <c r="RG139" s="43"/>
      <c r="RH139" s="43"/>
      <c r="RI139" s="43"/>
      <c r="RJ139" s="43"/>
      <c r="RK139" s="43"/>
      <c r="RL139" s="43"/>
      <c r="RM139" s="43"/>
      <c r="RN139" s="43"/>
      <c r="RO139" s="43"/>
      <c r="RP139" s="43"/>
      <c r="RQ139" s="43"/>
      <c r="RR139" s="43"/>
      <c r="RS139" s="43"/>
      <c r="RT139" s="43"/>
      <c r="RU139" s="43"/>
      <c r="RV139" s="43"/>
      <c r="RW139" s="43"/>
      <c r="RX139" s="43"/>
      <c r="RY139" s="43"/>
      <c r="RZ139" s="43"/>
      <c r="SA139" s="43"/>
      <c r="SB139" s="43"/>
      <c r="SC139" s="43"/>
      <c r="SD139" s="43"/>
      <c r="SE139" s="43"/>
      <c r="SF139" s="43"/>
      <c r="SG139" s="43"/>
      <c r="SH139" s="43"/>
      <c r="SI139" s="43"/>
      <c r="SJ139" s="43"/>
      <c r="SK139" s="43"/>
      <c r="SL139" s="43"/>
      <c r="SM139" s="43"/>
      <c r="SN139" s="43"/>
      <c r="SO139" s="43"/>
      <c r="SP139" s="43"/>
      <c r="SQ139" s="43"/>
      <c r="SR139" s="43"/>
      <c r="SS139" s="43"/>
      <c r="ST139" s="43"/>
      <c r="SU139" s="43"/>
      <c r="SV139" s="43"/>
      <c r="SW139" s="43"/>
      <c r="SX139" s="43"/>
      <c r="SY139" s="43"/>
      <c r="SZ139" s="43"/>
      <c r="TA139" s="43"/>
      <c r="TB139" s="43"/>
      <c r="TC139" s="43"/>
      <c r="TD139" s="43"/>
      <c r="TE139" s="43"/>
      <c r="TF139" s="43"/>
      <c r="TG139" s="43"/>
      <c r="TH139" s="43"/>
      <c r="TI139" s="43"/>
      <c r="TJ139" s="43"/>
      <c r="TK139" s="43"/>
      <c r="TL139" s="43"/>
      <c r="TM139" s="43"/>
      <c r="TN139" s="43"/>
      <c r="TO139" s="43"/>
      <c r="TP139" s="43"/>
      <c r="TQ139" s="43"/>
      <c r="TR139" s="43"/>
      <c r="TS139" s="43"/>
      <c r="TT139" s="43"/>
      <c r="TU139" s="43"/>
      <c r="TV139" s="43"/>
      <c r="TW139" s="43"/>
      <c r="TX139" s="43"/>
      <c r="TY139" s="43"/>
      <c r="TZ139" s="43"/>
      <c r="UA139" s="43"/>
      <c r="UB139" s="43"/>
      <c r="UC139" s="43"/>
      <c r="UD139" s="43"/>
      <c r="UE139" s="43"/>
      <c r="UF139" s="43"/>
      <c r="UG139" s="43"/>
      <c r="UH139" s="43"/>
      <c r="UI139" s="43"/>
      <c r="UJ139" s="43"/>
      <c r="UK139" s="43"/>
      <c r="UL139" s="43"/>
      <c r="UM139" s="43"/>
      <c r="UN139" s="43"/>
      <c r="UO139" s="43"/>
      <c r="UP139" s="43"/>
      <c r="UQ139" s="43"/>
      <c r="UR139" s="43"/>
      <c r="US139" s="43"/>
      <c r="UT139" s="43"/>
      <c r="UU139" s="43"/>
      <c r="UV139" s="43"/>
      <c r="UW139" s="43"/>
      <c r="UX139" s="43"/>
      <c r="UY139" s="43"/>
      <c r="UZ139" s="43"/>
      <c r="VA139" s="43"/>
      <c r="VB139" s="43"/>
      <c r="VC139" s="43"/>
      <c r="VD139" s="43"/>
      <c r="VE139" s="43"/>
      <c r="VF139" s="43"/>
      <c r="VG139" s="43"/>
      <c r="VH139" s="43"/>
      <c r="VI139" s="43"/>
      <c r="VJ139" s="43"/>
      <c r="VK139" s="43"/>
      <c r="VL139" s="43"/>
      <c r="VM139" s="43"/>
      <c r="VN139" s="43"/>
      <c r="VO139" s="43"/>
      <c r="VP139" s="43"/>
      <c r="VQ139" s="43"/>
      <c r="VR139" s="43"/>
      <c r="VS139" s="43"/>
      <c r="VT139" s="43"/>
      <c r="VU139" s="43"/>
      <c r="VV139" s="43"/>
      <c r="VW139" s="43"/>
      <c r="VX139" s="43"/>
      <c r="VY139" s="43"/>
      <c r="VZ139" s="43"/>
      <c r="WA139" s="43"/>
      <c r="WB139" s="43"/>
      <c r="WC139" s="43"/>
      <c r="WD139" s="43"/>
      <c r="WE139" s="43"/>
      <c r="WF139" s="43"/>
      <c r="WG139" s="43"/>
      <c r="WH139" s="43"/>
      <c r="WI139" s="43"/>
      <c r="WJ139" s="43"/>
      <c r="WK139" s="43"/>
      <c r="WL139" s="43"/>
      <c r="WM139" s="43"/>
      <c r="WN139" s="43"/>
      <c r="WO139" s="43"/>
      <c r="WP139" s="43"/>
      <c r="WQ139" s="43"/>
      <c r="WR139" s="43"/>
      <c r="WS139" s="43"/>
      <c r="WT139" s="43"/>
      <c r="WU139" s="43"/>
      <c r="WV139" s="43"/>
      <c r="WW139" s="43"/>
      <c r="WX139" s="43"/>
      <c r="WY139" s="43"/>
      <c r="WZ139" s="43"/>
      <c r="XA139" s="43"/>
      <c r="XB139" s="43"/>
      <c r="XC139" s="43"/>
      <c r="XD139" s="43"/>
      <c r="XE139" s="43"/>
      <c r="XF139" s="43"/>
      <c r="XG139" s="43"/>
      <c r="XH139" s="43"/>
      <c r="XI139" s="43"/>
      <c r="XJ139" s="43"/>
      <c r="XK139" s="43"/>
      <c r="XL139" s="43"/>
      <c r="XM139" s="43"/>
      <c r="XN139" s="43"/>
      <c r="XO139" s="43"/>
      <c r="XP139" s="43"/>
      <c r="XQ139" s="43"/>
      <c r="XR139" s="43"/>
      <c r="XS139" s="43"/>
      <c r="XT139" s="43"/>
      <c r="XU139" s="43"/>
      <c r="XV139" s="43"/>
      <c r="XW139" s="43"/>
      <c r="XX139" s="43"/>
      <c r="XY139" s="43"/>
      <c r="XZ139" s="43"/>
      <c r="YA139" s="43"/>
      <c r="YB139" s="43"/>
      <c r="YC139" s="43"/>
      <c r="YD139" s="43"/>
      <c r="YE139" s="43"/>
      <c r="YF139" s="43"/>
      <c r="YG139" s="43"/>
      <c r="YH139" s="43"/>
      <c r="YI139" s="43"/>
      <c r="YJ139" s="43"/>
      <c r="YK139" s="43"/>
      <c r="YL139" s="43"/>
      <c r="YM139" s="43"/>
      <c r="YN139" s="43"/>
      <c r="YO139" s="43"/>
      <c r="YP139" s="43"/>
      <c r="YQ139" s="43"/>
      <c r="YR139" s="43"/>
      <c r="YS139" s="43"/>
      <c r="YT139" s="43"/>
      <c r="YU139" s="43"/>
      <c r="YV139" s="43"/>
      <c r="YW139" s="43"/>
      <c r="YX139" s="43"/>
      <c r="YY139" s="43"/>
      <c r="YZ139" s="43"/>
      <c r="ZA139" s="43"/>
      <c r="ZB139" s="43"/>
      <c r="ZC139" s="43"/>
      <c r="ZD139" s="43"/>
      <c r="ZE139" s="43"/>
      <c r="ZF139" s="43"/>
      <c r="ZG139" s="43"/>
      <c r="ZH139" s="43"/>
      <c r="ZI139" s="43"/>
      <c r="ZJ139" s="43"/>
      <c r="ZK139" s="43"/>
      <c r="ZL139" s="43"/>
      <c r="ZM139" s="43"/>
      <c r="ZN139" s="43"/>
      <c r="ZO139" s="43"/>
      <c r="ZP139" s="43"/>
      <c r="ZQ139" s="43"/>
      <c r="ZR139" s="43"/>
      <c r="ZS139" s="43"/>
      <c r="ZT139" s="43"/>
      <c r="ZU139" s="43"/>
      <c r="ZV139" s="43"/>
      <c r="ZW139" s="43"/>
      <c r="ZX139" s="43"/>
      <c r="ZY139" s="43"/>
      <c r="ZZ139" s="43"/>
      <c r="AAA139" s="43"/>
      <c r="AAB139" s="43"/>
      <c r="AAC139" s="43"/>
      <c r="AAD139" s="43"/>
      <c r="AAE139" s="43"/>
      <c r="AAF139" s="43"/>
      <c r="AAG139" s="43"/>
      <c r="AAH139" s="43"/>
      <c r="AAI139" s="43"/>
      <c r="AAJ139" s="43"/>
      <c r="AAK139" s="43"/>
      <c r="AAL139" s="43"/>
      <c r="AAM139" s="43"/>
      <c r="AAN139" s="43"/>
      <c r="AAO139" s="43"/>
      <c r="AAP139" s="43"/>
      <c r="AAQ139" s="43"/>
      <c r="AAR139" s="43"/>
      <c r="AAS139" s="43"/>
      <c r="AAT139" s="43"/>
      <c r="AAU139" s="43"/>
      <c r="AAV139" s="43"/>
      <c r="AAW139" s="43"/>
      <c r="AAX139" s="43"/>
      <c r="AAY139" s="43"/>
      <c r="AAZ139" s="43"/>
      <c r="ABA139" s="43"/>
      <c r="ABB139" s="43"/>
      <c r="ABC139" s="43"/>
      <c r="ABD139" s="43"/>
      <c r="ABE139" s="43"/>
      <c r="ABF139" s="43"/>
      <c r="ABG139" s="43"/>
      <c r="ABH139" s="43"/>
      <c r="ABI139" s="43"/>
      <c r="ABJ139" s="43"/>
      <c r="ABK139" s="43"/>
      <c r="ABL139" s="43"/>
      <c r="ABM139" s="43"/>
      <c r="ABN139" s="43"/>
      <c r="ABO139" s="43"/>
      <c r="ABP139" s="43"/>
      <c r="ABQ139" s="43"/>
      <c r="ABR139" s="43"/>
      <c r="ABS139" s="43"/>
      <c r="ABT139" s="43"/>
      <c r="ABU139" s="43"/>
      <c r="ABV139" s="43"/>
      <c r="ABW139" s="43"/>
      <c r="ABX139" s="43"/>
      <c r="ABY139" s="43"/>
      <c r="ABZ139" s="43"/>
      <c r="ACA139" s="43"/>
      <c r="ACB139" s="43"/>
      <c r="ACC139" s="43"/>
      <c r="ACD139" s="43"/>
      <c r="ACE139" s="43"/>
      <c r="ACF139" s="43"/>
      <c r="ACG139" s="43"/>
      <c r="ACH139" s="43"/>
      <c r="ACI139" s="43"/>
      <c r="ACJ139" s="43"/>
      <c r="ACK139" s="43"/>
      <c r="ACL139" s="43"/>
      <c r="ACM139" s="43"/>
      <c r="ACN139" s="43"/>
      <c r="ACO139" s="43"/>
      <c r="ACP139" s="43"/>
      <c r="ACQ139" s="43"/>
      <c r="ACR139" s="43"/>
      <c r="ACS139" s="43"/>
      <c r="ACT139" s="43"/>
      <c r="ACU139" s="43"/>
      <c r="ACV139" s="43"/>
      <c r="ACW139" s="43"/>
      <c r="ACX139" s="43"/>
      <c r="ACY139" s="43"/>
      <c r="ACZ139" s="43"/>
      <c r="ADA139" s="43"/>
      <c r="ADB139" s="43"/>
      <c r="ADC139" s="43"/>
      <c r="ADD139" s="43"/>
      <c r="ADE139" s="43"/>
      <c r="ADF139" s="43"/>
      <c r="ADG139" s="43"/>
      <c r="ADH139" s="43"/>
      <c r="ADI139" s="43"/>
      <c r="ADJ139" s="43"/>
      <c r="ADK139" s="43"/>
      <c r="ADL139" s="43"/>
      <c r="ADM139" s="43"/>
      <c r="ADN139" s="43"/>
      <c r="ADO139" s="43"/>
      <c r="ADP139" s="43"/>
      <c r="ADQ139" s="43"/>
      <c r="ADR139" s="43"/>
      <c r="ADS139" s="43"/>
      <c r="ADT139" s="43"/>
      <c r="ADU139" s="43"/>
      <c r="ADV139" s="43"/>
      <c r="ADW139" s="43"/>
      <c r="ADX139" s="43"/>
      <c r="ADY139" s="43"/>
      <c r="ADZ139" s="43"/>
      <c r="AEA139" s="43"/>
      <c r="AEB139" s="43"/>
      <c r="AEC139" s="43"/>
      <c r="AED139" s="43"/>
      <c r="AEE139" s="43"/>
      <c r="AEF139" s="43"/>
      <c r="AEG139" s="43"/>
      <c r="AEH139" s="43"/>
      <c r="AEI139" s="43"/>
      <c r="AEJ139" s="43"/>
      <c r="AEK139" s="43"/>
      <c r="AEL139" s="43"/>
      <c r="AEM139" s="43"/>
      <c r="AEN139" s="43"/>
      <c r="AEO139" s="43"/>
      <c r="AEP139" s="43"/>
      <c r="AEQ139" s="43"/>
      <c r="AER139" s="43"/>
      <c r="AES139" s="43"/>
      <c r="AET139" s="43"/>
      <c r="AEU139" s="43"/>
      <c r="AEV139" s="43"/>
      <c r="AEW139" s="43"/>
      <c r="AEX139" s="43"/>
      <c r="AEY139" s="43"/>
      <c r="AEZ139" s="43"/>
      <c r="AFA139" s="43"/>
      <c r="AFB139" s="43"/>
      <c r="AFC139" s="43"/>
      <c r="AFD139" s="43"/>
      <c r="AFE139" s="43"/>
      <c r="AFF139" s="43"/>
      <c r="AFG139" s="43"/>
      <c r="AFH139" s="43"/>
      <c r="AFI139" s="43"/>
      <c r="AFJ139" s="43"/>
      <c r="AFK139" s="43"/>
      <c r="AFL139" s="43"/>
      <c r="AFM139" s="43"/>
      <c r="AFN139" s="43"/>
      <c r="AFO139" s="43"/>
      <c r="AFP139" s="43"/>
      <c r="AFQ139" s="43"/>
      <c r="AFR139" s="43"/>
      <c r="AFS139" s="43"/>
      <c r="AFT139" s="43"/>
      <c r="AFU139" s="43"/>
      <c r="AFV139" s="43"/>
      <c r="AFW139" s="43"/>
      <c r="AFX139" s="43"/>
      <c r="AFY139" s="43"/>
      <c r="AFZ139" s="43"/>
      <c r="AGA139" s="43"/>
      <c r="AGB139" s="43"/>
      <c r="AGC139" s="43"/>
      <c r="AGD139" s="43"/>
      <c r="AGE139" s="43"/>
      <c r="AGF139" s="43"/>
      <c r="AGG139" s="43"/>
    </row>
    <row r="140" spans="1:865" s="24" customFormat="1" outlineLevel="1" x14ac:dyDescent="0.25">
      <c r="A140" s="45"/>
      <c r="B140" s="30" t="s">
        <v>161</v>
      </c>
      <c r="C140" s="45" t="s">
        <v>19</v>
      </c>
      <c r="D140" s="6">
        <f>D139*0.027</f>
        <v>13.391999999999999</v>
      </c>
      <c r="E140" s="49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43"/>
      <c r="BW140" s="43"/>
      <c r="BX140" s="43"/>
      <c r="BY140" s="43"/>
      <c r="BZ140" s="43"/>
      <c r="CA140" s="43"/>
      <c r="CB140" s="43"/>
      <c r="CC140" s="43"/>
      <c r="CD140" s="43"/>
      <c r="CE140" s="43"/>
      <c r="CF140" s="43"/>
      <c r="CG140" s="43"/>
      <c r="CH140" s="43"/>
      <c r="CI140" s="43"/>
      <c r="CJ140" s="43"/>
      <c r="CK140" s="43"/>
      <c r="CL140" s="43"/>
      <c r="CM140" s="43"/>
      <c r="CN140" s="43"/>
      <c r="CO140" s="43"/>
      <c r="CP140" s="43"/>
      <c r="CQ140" s="43"/>
      <c r="CR140" s="43"/>
      <c r="CS140" s="43"/>
      <c r="CT140" s="43"/>
      <c r="CU140" s="43"/>
      <c r="CV140" s="43"/>
      <c r="CW140" s="43"/>
      <c r="CX140" s="43"/>
      <c r="CY140" s="43"/>
      <c r="CZ140" s="43"/>
      <c r="DA140" s="43"/>
      <c r="DB140" s="43"/>
      <c r="DC140" s="43"/>
      <c r="DD140" s="43"/>
      <c r="DE140" s="43"/>
      <c r="DF140" s="43"/>
      <c r="DG140" s="43"/>
      <c r="DH140" s="43"/>
      <c r="DI140" s="43"/>
      <c r="DJ140" s="43"/>
      <c r="DK140" s="43"/>
      <c r="DL140" s="43"/>
      <c r="DM140" s="43"/>
      <c r="DN140" s="43"/>
      <c r="DO140" s="43"/>
      <c r="DP140" s="43"/>
      <c r="DQ140" s="43"/>
      <c r="DR140" s="43"/>
      <c r="DS140" s="43"/>
      <c r="DT140" s="43"/>
      <c r="DU140" s="43"/>
      <c r="DV140" s="43"/>
      <c r="DW140" s="43"/>
      <c r="DX140" s="43"/>
      <c r="DY140" s="43"/>
      <c r="DZ140" s="43"/>
      <c r="EA140" s="43"/>
      <c r="EB140" s="43"/>
      <c r="EC140" s="43"/>
      <c r="ED140" s="43"/>
      <c r="EE140" s="43"/>
      <c r="EF140" s="43"/>
      <c r="EG140" s="43"/>
      <c r="EH140" s="43"/>
      <c r="EI140" s="43"/>
      <c r="EJ140" s="43"/>
      <c r="EK140" s="43"/>
      <c r="EL140" s="43"/>
      <c r="EM140" s="43"/>
      <c r="EN140" s="43"/>
      <c r="EO140" s="43"/>
      <c r="EP140" s="43"/>
      <c r="EQ140" s="43"/>
      <c r="ER140" s="43"/>
      <c r="ES140" s="43"/>
      <c r="ET140" s="43"/>
      <c r="EU140" s="43"/>
      <c r="EV140" s="43"/>
      <c r="EW140" s="43"/>
      <c r="EX140" s="43"/>
      <c r="EY140" s="43"/>
      <c r="EZ140" s="43"/>
      <c r="FA140" s="43"/>
      <c r="FB140" s="43"/>
      <c r="FC140" s="43"/>
      <c r="FD140" s="43"/>
      <c r="FE140" s="43"/>
      <c r="FF140" s="43"/>
      <c r="FG140" s="43"/>
      <c r="FH140" s="43"/>
      <c r="FI140" s="43"/>
      <c r="FJ140" s="43"/>
      <c r="FK140" s="43"/>
      <c r="FL140" s="43"/>
      <c r="FM140" s="43"/>
      <c r="FN140" s="43"/>
      <c r="FO140" s="43"/>
      <c r="FP140" s="43"/>
      <c r="FQ140" s="43"/>
      <c r="FR140" s="43"/>
      <c r="FS140" s="43"/>
      <c r="FT140" s="43"/>
      <c r="FU140" s="43"/>
      <c r="FV140" s="43"/>
      <c r="FW140" s="43"/>
      <c r="FX140" s="43"/>
      <c r="FY140" s="43"/>
      <c r="FZ140" s="43"/>
      <c r="GA140" s="43"/>
      <c r="GB140" s="43"/>
      <c r="GC140" s="43"/>
      <c r="GD140" s="43"/>
      <c r="GE140" s="43"/>
      <c r="GF140" s="43"/>
      <c r="GG140" s="43"/>
      <c r="GH140" s="43"/>
      <c r="GI140" s="43"/>
      <c r="GJ140" s="43"/>
      <c r="GK140" s="43"/>
      <c r="GL140" s="43"/>
      <c r="GM140" s="43"/>
      <c r="GN140" s="43"/>
      <c r="GO140" s="43"/>
      <c r="GP140" s="43"/>
      <c r="GQ140" s="43"/>
      <c r="GR140" s="43"/>
      <c r="GS140" s="43"/>
      <c r="GT140" s="43"/>
      <c r="GU140" s="43"/>
      <c r="GV140" s="43"/>
      <c r="GW140" s="43"/>
      <c r="GX140" s="43"/>
      <c r="GY140" s="43"/>
      <c r="GZ140" s="43"/>
      <c r="HA140" s="43"/>
      <c r="HB140" s="43"/>
      <c r="HC140" s="43"/>
      <c r="HD140" s="43"/>
      <c r="HE140" s="43"/>
      <c r="HF140" s="43"/>
      <c r="HG140" s="43"/>
      <c r="HH140" s="43"/>
      <c r="HI140" s="43"/>
      <c r="HJ140" s="43"/>
      <c r="HK140" s="43"/>
      <c r="HL140" s="43"/>
      <c r="HM140" s="43"/>
      <c r="HN140" s="43"/>
      <c r="HO140" s="43"/>
      <c r="HP140" s="43"/>
      <c r="HQ140" s="43"/>
      <c r="HR140" s="43"/>
      <c r="HS140" s="43"/>
      <c r="HT140" s="43"/>
      <c r="HU140" s="43"/>
      <c r="HV140" s="43"/>
      <c r="HW140" s="43"/>
      <c r="HX140" s="43"/>
      <c r="HY140" s="43"/>
      <c r="HZ140" s="43"/>
      <c r="IA140" s="43"/>
      <c r="IB140" s="43"/>
      <c r="IC140" s="43"/>
      <c r="ID140" s="43"/>
      <c r="IE140" s="43"/>
      <c r="IF140" s="43"/>
      <c r="IG140" s="43"/>
      <c r="IH140" s="43"/>
      <c r="II140" s="43"/>
      <c r="IJ140" s="43"/>
      <c r="IK140" s="43"/>
      <c r="IL140" s="43"/>
      <c r="IM140" s="43"/>
      <c r="IN140" s="43"/>
      <c r="IO140" s="43"/>
      <c r="IP140" s="43"/>
      <c r="IQ140" s="43"/>
      <c r="IR140" s="43"/>
      <c r="IS140" s="43"/>
      <c r="IT140" s="43"/>
      <c r="IU140" s="43"/>
      <c r="IV140" s="43"/>
      <c r="IW140" s="43"/>
      <c r="IX140" s="43"/>
      <c r="IY140" s="43"/>
      <c r="IZ140" s="43"/>
      <c r="JA140" s="43"/>
      <c r="JB140" s="43"/>
      <c r="JC140" s="43"/>
      <c r="JD140" s="43"/>
      <c r="JE140" s="43"/>
      <c r="JF140" s="43"/>
      <c r="JG140" s="43"/>
      <c r="JH140" s="43"/>
      <c r="JI140" s="43"/>
      <c r="JJ140" s="43"/>
      <c r="JK140" s="43"/>
      <c r="JL140" s="43"/>
      <c r="JM140" s="43"/>
      <c r="JN140" s="43"/>
      <c r="JO140" s="43"/>
      <c r="JP140" s="43"/>
      <c r="JQ140" s="43"/>
      <c r="JR140" s="43"/>
      <c r="JS140" s="43"/>
      <c r="JT140" s="43"/>
      <c r="JU140" s="43"/>
      <c r="JV140" s="43"/>
      <c r="JW140" s="43"/>
      <c r="JX140" s="43"/>
      <c r="JY140" s="43"/>
      <c r="JZ140" s="43"/>
      <c r="KA140" s="43"/>
      <c r="KB140" s="43"/>
      <c r="KC140" s="43"/>
      <c r="KD140" s="43"/>
      <c r="KE140" s="43"/>
      <c r="KF140" s="43"/>
      <c r="KG140" s="43"/>
      <c r="KH140" s="43"/>
      <c r="KI140" s="43"/>
      <c r="KJ140" s="43"/>
      <c r="KK140" s="43"/>
      <c r="KL140" s="43"/>
      <c r="KM140" s="43"/>
      <c r="KN140" s="43"/>
      <c r="KO140" s="43"/>
      <c r="KP140" s="43"/>
      <c r="KQ140" s="43"/>
      <c r="KR140" s="43"/>
      <c r="KS140" s="43"/>
      <c r="KT140" s="43"/>
      <c r="KU140" s="43"/>
      <c r="KV140" s="43"/>
      <c r="KW140" s="43"/>
      <c r="KX140" s="43"/>
      <c r="KY140" s="43"/>
      <c r="KZ140" s="43"/>
      <c r="LA140" s="43"/>
      <c r="LB140" s="43"/>
      <c r="LC140" s="43"/>
      <c r="LD140" s="43"/>
      <c r="LE140" s="43"/>
      <c r="LF140" s="43"/>
      <c r="LG140" s="43"/>
      <c r="LH140" s="43"/>
      <c r="LI140" s="43"/>
      <c r="LJ140" s="43"/>
      <c r="LK140" s="43"/>
      <c r="LL140" s="43"/>
      <c r="LM140" s="43"/>
      <c r="LN140" s="43"/>
      <c r="LO140" s="43"/>
      <c r="LP140" s="43"/>
      <c r="LQ140" s="43"/>
      <c r="LR140" s="43"/>
      <c r="LS140" s="43"/>
      <c r="LT140" s="43"/>
      <c r="LU140" s="43"/>
      <c r="LV140" s="43"/>
      <c r="LW140" s="43"/>
      <c r="LX140" s="43"/>
      <c r="LY140" s="43"/>
      <c r="LZ140" s="43"/>
      <c r="MA140" s="43"/>
      <c r="MB140" s="43"/>
      <c r="MC140" s="43"/>
      <c r="MD140" s="43"/>
      <c r="ME140" s="43"/>
      <c r="MF140" s="43"/>
      <c r="MG140" s="43"/>
      <c r="MH140" s="43"/>
      <c r="MI140" s="43"/>
      <c r="MJ140" s="43"/>
      <c r="MK140" s="43"/>
      <c r="ML140" s="43"/>
      <c r="MM140" s="43"/>
      <c r="MN140" s="43"/>
      <c r="MO140" s="43"/>
      <c r="MP140" s="43"/>
      <c r="MQ140" s="43"/>
      <c r="MR140" s="43"/>
      <c r="MS140" s="43"/>
      <c r="MT140" s="43"/>
      <c r="MU140" s="43"/>
      <c r="MV140" s="43"/>
      <c r="MW140" s="43"/>
      <c r="MX140" s="43"/>
      <c r="MY140" s="43"/>
      <c r="MZ140" s="43"/>
      <c r="NA140" s="43"/>
      <c r="NB140" s="43"/>
      <c r="NC140" s="43"/>
      <c r="ND140" s="43"/>
      <c r="NE140" s="43"/>
      <c r="NF140" s="43"/>
      <c r="NG140" s="43"/>
      <c r="NH140" s="43"/>
      <c r="NI140" s="43"/>
      <c r="NJ140" s="43"/>
      <c r="NK140" s="43"/>
      <c r="NL140" s="43"/>
      <c r="NM140" s="43"/>
      <c r="NN140" s="43"/>
      <c r="NO140" s="43"/>
      <c r="NP140" s="43"/>
      <c r="NQ140" s="43"/>
      <c r="NR140" s="43"/>
      <c r="NS140" s="43"/>
      <c r="NT140" s="43"/>
      <c r="NU140" s="43"/>
      <c r="NV140" s="43"/>
      <c r="NW140" s="43"/>
      <c r="NX140" s="43"/>
      <c r="NY140" s="43"/>
      <c r="NZ140" s="43"/>
      <c r="OA140" s="43"/>
      <c r="OB140" s="43"/>
      <c r="OC140" s="43"/>
      <c r="OD140" s="43"/>
      <c r="OE140" s="43"/>
      <c r="OF140" s="43"/>
      <c r="OG140" s="43"/>
      <c r="OH140" s="43"/>
      <c r="OI140" s="43"/>
      <c r="OJ140" s="43"/>
      <c r="OK140" s="43"/>
      <c r="OL140" s="43"/>
      <c r="OM140" s="43"/>
      <c r="ON140" s="43"/>
      <c r="OO140" s="43"/>
      <c r="OP140" s="43"/>
      <c r="OQ140" s="43"/>
      <c r="OR140" s="43"/>
      <c r="OS140" s="43"/>
      <c r="OT140" s="43"/>
      <c r="OU140" s="43"/>
      <c r="OV140" s="43"/>
      <c r="OW140" s="43"/>
      <c r="OX140" s="43"/>
      <c r="OY140" s="43"/>
      <c r="OZ140" s="43"/>
      <c r="PA140" s="43"/>
      <c r="PB140" s="43"/>
      <c r="PC140" s="43"/>
      <c r="PD140" s="43"/>
      <c r="PE140" s="43"/>
      <c r="PF140" s="43"/>
      <c r="PG140" s="43"/>
      <c r="PH140" s="43"/>
      <c r="PI140" s="43"/>
      <c r="PJ140" s="43"/>
      <c r="PK140" s="43"/>
      <c r="PL140" s="43"/>
      <c r="PM140" s="43"/>
      <c r="PN140" s="43"/>
      <c r="PO140" s="43"/>
      <c r="PP140" s="43"/>
      <c r="PQ140" s="43"/>
      <c r="PR140" s="43"/>
      <c r="PS140" s="43"/>
      <c r="PT140" s="43"/>
      <c r="PU140" s="43"/>
      <c r="PV140" s="43"/>
      <c r="PW140" s="43"/>
      <c r="PX140" s="43"/>
      <c r="PY140" s="43"/>
      <c r="PZ140" s="43"/>
      <c r="QA140" s="43"/>
      <c r="QB140" s="43"/>
      <c r="QC140" s="43"/>
      <c r="QD140" s="43"/>
      <c r="QE140" s="43"/>
      <c r="QF140" s="43"/>
      <c r="QG140" s="43"/>
      <c r="QH140" s="43"/>
      <c r="QI140" s="43"/>
      <c r="QJ140" s="43"/>
      <c r="QK140" s="43"/>
      <c r="QL140" s="43"/>
      <c r="QM140" s="43"/>
      <c r="QN140" s="43"/>
      <c r="QO140" s="43"/>
      <c r="QP140" s="43"/>
      <c r="QQ140" s="43"/>
      <c r="QR140" s="43"/>
      <c r="QS140" s="43"/>
      <c r="QT140" s="43"/>
      <c r="QU140" s="43"/>
      <c r="QV140" s="43"/>
      <c r="QW140" s="43"/>
      <c r="QX140" s="43"/>
      <c r="QY140" s="43"/>
      <c r="QZ140" s="43"/>
      <c r="RA140" s="43"/>
      <c r="RB140" s="43"/>
      <c r="RC140" s="43"/>
      <c r="RD140" s="43"/>
      <c r="RE140" s="43"/>
      <c r="RF140" s="43"/>
      <c r="RG140" s="43"/>
      <c r="RH140" s="43"/>
      <c r="RI140" s="43"/>
      <c r="RJ140" s="43"/>
      <c r="RK140" s="43"/>
      <c r="RL140" s="43"/>
      <c r="RM140" s="43"/>
      <c r="RN140" s="43"/>
      <c r="RO140" s="43"/>
      <c r="RP140" s="43"/>
      <c r="RQ140" s="43"/>
      <c r="RR140" s="43"/>
      <c r="RS140" s="43"/>
      <c r="RT140" s="43"/>
      <c r="RU140" s="43"/>
      <c r="RV140" s="43"/>
      <c r="RW140" s="43"/>
      <c r="RX140" s="43"/>
      <c r="RY140" s="43"/>
      <c r="RZ140" s="43"/>
      <c r="SA140" s="43"/>
      <c r="SB140" s="43"/>
      <c r="SC140" s="43"/>
      <c r="SD140" s="43"/>
      <c r="SE140" s="43"/>
      <c r="SF140" s="43"/>
      <c r="SG140" s="43"/>
      <c r="SH140" s="43"/>
      <c r="SI140" s="43"/>
      <c r="SJ140" s="43"/>
      <c r="SK140" s="43"/>
      <c r="SL140" s="43"/>
      <c r="SM140" s="43"/>
      <c r="SN140" s="43"/>
      <c r="SO140" s="43"/>
      <c r="SP140" s="43"/>
      <c r="SQ140" s="43"/>
      <c r="SR140" s="43"/>
      <c r="SS140" s="43"/>
      <c r="ST140" s="43"/>
      <c r="SU140" s="43"/>
      <c r="SV140" s="43"/>
      <c r="SW140" s="43"/>
      <c r="SX140" s="43"/>
      <c r="SY140" s="43"/>
      <c r="SZ140" s="43"/>
      <c r="TA140" s="43"/>
      <c r="TB140" s="43"/>
      <c r="TC140" s="43"/>
      <c r="TD140" s="43"/>
      <c r="TE140" s="43"/>
      <c r="TF140" s="43"/>
      <c r="TG140" s="43"/>
      <c r="TH140" s="43"/>
      <c r="TI140" s="43"/>
      <c r="TJ140" s="43"/>
      <c r="TK140" s="43"/>
      <c r="TL140" s="43"/>
      <c r="TM140" s="43"/>
      <c r="TN140" s="43"/>
      <c r="TO140" s="43"/>
      <c r="TP140" s="43"/>
      <c r="TQ140" s="43"/>
      <c r="TR140" s="43"/>
      <c r="TS140" s="43"/>
      <c r="TT140" s="43"/>
      <c r="TU140" s="43"/>
      <c r="TV140" s="43"/>
      <c r="TW140" s="43"/>
      <c r="TX140" s="43"/>
      <c r="TY140" s="43"/>
      <c r="TZ140" s="43"/>
      <c r="UA140" s="43"/>
      <c r="UB140" s="43"/>
      <c r="UC140" s="43"/>
      <c r="UD140" s="43"/>
      <c r="UE140" s="43"/>
      <c r="UF140" s="43"/>
      <c r="UG140" s="43"/>
      <c r="UH140" s="43"/>
      <c r="UI140" s="43"/>
      <c r="UJ140" s="43"/>
      <c r="UK140" s="43"/>
      <c r="UL140" s="43"/>
      <c r="UM140" s="43"/>
      <c r="UN140" s="43"/>
      <c r="UO140" s="43"/>
      <c r="UP140" s="43"/>
      <c r="UQ140" s="43"/>
      <c r="UR140" s="43"/>
      <c r="US140" s="43"/>
      <c r="UT140" s="43"/>
      <c r="UU140" s="43"/>
      <c r="UV140" s="43"/>
      <c r="UW140" s="43"/>
      <c r="UX140" s="43"/>
      <c r="UY140" s="43"/>
      <c r="UZ140" s="43"/>
      <c r="VA140" s="43"/>
      <c r="VB140" s="43"/>
      <c r="VC140" s="43"/>
      <c r="VD140" s="43"/>
      <c r="VE140" s="43"/>
      <c r="VF140" s="43"/>
      <c r="VG140" s="43"/>
      <c r="VH140" s="43"/>
      <c r="VI140" s="43"/>
      <c r="VJ140" s="43"/>
      <c r="VK140" s="43"/>
      <c r="VL140" s="43"/>
      <c r="VM140" s="43"/>
      <c r="VN140" s="43"/>
      <c r="VO140" s="43"/>
      <c r="VP140" s="43"/>
      <c r="VQ140" s="43"/>
      <c r="VR140" s="43"/>
      <c r="VS140" s="43"/>
      <c r="VT140" s="43"/>
      <c r="VU140" s="43"/>
      <c r="VV140" s="43"/>
      <c r="VW140" s="43"/>
      <c r="VX140" s="43"/>
      <c r="VY140" s="43"/>
      <c r="VZ140" s="43"/>
      <c r="WA140" s="43"/>
      <c r="WB140" s="43"/>
      <c r="WC140" s="43"/>
      <c r="WD140" s="43"/>
      <c r="WE140" s="43"/>
      <c r="WF140" s="43"/>
      <c r="WG140" s="43"/>
      <c r="WH140" s="43"/>
      <c r="WI140" s="43"/>
      <c r="WJ140" s="43"/>
      <c r="WK140" s="43"/>
      <c r="WL140" s="43"/>
      <c r="WM140" s="43"/>
      <c r="WN140" s="43"/>
      <c r="WO140" s="43"/>
      <c r="WP140" s="43"/>
      <c r="WQ140" s="43"/>
      <c r="WR140" s="43"/>
      <c r="WS140" s="43"/>
      <c r="WT140" s="43"/>
      <c r="WU140" s="43"/>
      <c r="WV140" s="43"/>
      <c r="WW140" s="43"/>
      <c r="WX140" s="43"/>
      <c r="WY140" s="43"/>
      <c r="WZ140" s="43"/>
      <c r="XA140" s="43"/>
      <c r="XB140" s="43"/>
      <c r="XC140" s="43"/>
      <c r="XD140" s="43"/>
      <c r="XE140" s="43"/>
      <c r="XF140" s="43"/>
      <c r="XG140" s="43"/>
      <c r="XH140" s="43"/>
      <c r="XI140" s="43"/>
      <c r="XJ140" s="43"/>
      <c r="XK140" s="43"/>
      <c r="XL140" s="43"/>
      <c r="XM140" s="43"/>
      <c r="XN140" s="43"/>
      <c r="XO140" s="43"/>
      <c r="XP140" s="43"/>
      <c r="XQ140" s="43"/>
      <c r="XR140" s="43"/>
      <c r="XS140" s="43"/>
      <c r="XT140" s="43"/>
      <c r="XU140" s="43"/>
      <c r="XV140" s="43"/>
      <c r="XW140" s="43"/>
      <c r="XX140" s="43"/>
      <c r="XY140" s="43"/>
      <c r="XZ140" s="43"/>
      <c r="YA140" s="43"/>
      <c r="YB140" s="43"/>
      <c r="YC140" s="43"/>
      <c r="YD140" s="43"/>
      <c r="YE140" s="43"/>
      <c r="YF140" s="43"/>
      <c r="YG140" s="43"/>
      <c r="YH140" s="43"/>
      <c r="YI140" s="43"/>
      <c r="YJ140" s="43"/>
      <c r="YK140" s="43"/>
      <c r="YL140" s="43"/>
      <c r="YM140" s="43"/>
      <c r="YN140" s="43"/>
      <c r="YO140" s="43"/>
      <c r="YP140" s="43"/>
      <c r="YQ140" s="43"/>
      <c r="YR140" s="43"/>
      <c r="YS140" s="43"/>
      <c r="YT140" s="43"/>
      <c r="YU140" s="43"/>
      <c r="YV140" s="43"/>
      <c r="YW140" s="43"/>
      <c r="YX140" s="43"/>
      <c r="YY140" s="43"/>
      <c r="YZ140" s="43"/>
      <c r="ZA140" s="43"/>
      <c r="ZB140" s="43"/>
      <c r="ZC140" s="43"/>
      <c r="ZD140" s="43"/>
      <c r="ZE140" s="43"/>
      <c r="ZF140" s="43"/>
      <c r="ZG140" s="43"/>
      <c r="ZH140" s="43"/>
      <c r="ZI140" s="43"/>
      <c r="ZJ140" s="43"/>
      <c r="ZK140" s="43"/>
      <c r="ZL140" s="43"/>
      <c r="ZM140" s="43"/>
      <c r="ZN140" s="43"/>
      <c r="ZO140" s="43"/>
      <c r="ZP140" s="43"/>
      <c r="ZQ140" s="43"/>
      <c r="ZR140" s="43"/>
      <c r="ZS140" s="43"/>
      <c r="ZT140" s="43"/>
      <c r="ZU140" s="43"/>
      <c r="ZV140" s="43"/>
      <c r="ZW140" s="43"/>
      <c r="ZX140" s="43"/>
      <c r="ZY140" s="43"/>
      <c r="ZZ140" s="43"/>
      <c r="AAA140" s="43"/>
      <c r="AAB140" s="43"/>
      <c r="AAC140" s="43"/>
      <c r="AAD140" s="43"/>
      <c r="AAE140" s="43"/>
      <c r="AAF140" s="43"/>
      <c r="AAG140" s="43"/>
      <c r="AAH140" s="43"/>
      <c r="AAI140" s="43"/>
      <c r="AAJ140" s="43"/>
      <c r="AAK140" s="43"/>
      <c r="AAL140" s="43"/>
      <c r="AAM140" s="43"/>
      <c r="AAN140" s="43"/>
      <c r="AAO140" s="43"/>
      <c r="AAP140" s="43"/>
      <c r="AAQ140" s="43"/>
      <c r="AAR140" s="43"/>
      <c r="AAS140" s="43"/>
      <c r="AAT140" s="43"/>
      <c r="AAU140" s="43"/>
      <c r="AAV140" s="43"/>
      <c r="AAW140" s="43"/>
      <c r="AAX140" s="43"/>
      <c r="AAY140" s="43"/>
      <c r="AAZ140" s="43"/>
      <c r="ABA140" s="43"/>
      <c r="ABB140" s="43"/>
      <c r="ABC140" s="43"/>
      <c r="ABD140" s="43"/>
      <c r="ABE140" s="43"/>
      <c r="ABF140" s="43"/>
      <c r="ABG140" s="43"/>
      <c r="ABH140" s="43"/>
      <c r="ABI140" s="43"/>
      <c r="ABJ140" s="43"/>
      <c r="ABK140" s="43"/>
      <c r="ABL140" s="43"/>
      <c r="ABM140" s="43"/>
      <c r="ABN140" s="43"/>
      <c r="ABO140" s="43"/>
      <c r="ABP140" s="43"/>
      <c r="ABQ140" s="43"/>
      <c r="ABR140" s="43"/>
      <c r="ABS140" s="43"/>
      <c r="ABT140" s="43"/>
      <c r="ABU140" s="43"/>
      <c r="ABV140" s="43"/>
      <c r="ABW140" s="43"/>
      <c r="ABX140" s="43"/>
      <c r="ABY140" s="43"/>
      <c r="ABZ140" s="43"/>
      <c r="ACA140" s="43"/>
      <c r="ACB140" s="43"/>
      <c r="ACC140" s="43"/>
      <c r="ACD140" s="43"/>
      <c r="ACE140" s="43"/>
      <c r="ACF140" s="43"/>
      <c r="ACG140" s="43"/>
      <c r="ACH140" s="43"/>
      <c r="ACI140" s="43"/>
      <c r="ACJ140" s="43"/>
      <c r="ACK140" s="43"/>
      <c r="ACL140" s="43"/>
      <c r="ACM140" s="43"/>
      <c r="ACN140" s="43"/>
      <c r="ACO140" s="43"/>
      <c r="ACP140" s="43"/>
      <c r="ACQ140" s="43"/>
      <c r="ACR140" s="43"/>
      <c r="ACS140" s="43"/>
      <c r="ACT140" s="43"/>
      <c r="ACU140" s="43"/>
      <c r="ACV140" s="43"/>
      <c r="ACW140" s="43"/>
      <c r="ACX140" s="43"/>
      <c r="ACY140" s="43"/>
      <c r="ACZ140" s="43"/>
      <c r="ADA140" s="43"/>
      <c r="ADB140" s="43"/>
      <c r="ADC140" s="43"/>
      <c r="ADD140" s="43"/>
      <c r="ADE140" s="43"/>
      <c r="ADF140" s="43"/>
      <c r="ADG140" s="43"/>
      <c r="ADH140" s="43"/>
      <c r="ADI140" s="43"/>
      <c r="ADJ140" s="43"/>
      <c r="ADK140" s="43"/>
      <c r="ADL140" s="43"/>
      <c r="ADM140" s="43"/>
      <c r="ADN140" s="43"/>
      <c r="ADO140" s="43"/>
      <c r="ADP140" s="43"/>
      <c r="ADQ140" s="43"/>
      <c r="ADR140" s="43"/>
      <c r="ADS140" s="43"/>
      <c r="ADT140" s="43"/>
      <c r="ADU140" s="43"/>
      <c r="ADV140" s="43"/>
      <c r="ADW140" s="43"/>
      <c r="ADX140" s="43"/>
      <c r="ADY140" s="43"/>
      <c r="ADZ140" s="43"/>
      <c r="AEA140" s="43"/>
      <c r="AEB140" s="43"/>
      <c r="AEC140" s="43"/>
      <c r="AED140" s="43"/>
      <c r="AEE140" s="43"/>
      <c r="AEF140" s="43"/>
      <c r="AEG140" s="43"/>
      <c r="AEH140" s="43"/>
      <c r="AEI140" s="43"/>
      <c r="AEJ140" s="43"/>
      <c r="AEK140" s="43"/>
      <c r="AEL140" s="43"/>
      <c r="AEM140" s="43"/>
      <c r="AEN140" s="43"/>
      <c r="AEO140" s="43"/>
      <c r="AEP140" s="43"/>
      <c r="AEQ140" s="43"/>
      <c r="AER140" s="43"/>
      <c r="AES140" s="43"/>
      <c r="AET140" s="43"/>
      <c r="AEU140" s="43"/>
      <c r="AEV140" s="43"/>
      <c r="AEW140" s="43"/>
      <c r="AEX140" s="43"/>
      <c r="AEY140" s="43"/>
      <c r="AEZ140" s="43"/>
      <c r="AFA140" s="43"/>
      <c r="AFB140" s="43"/>
      <c r="AFC140" s="43"/>
      <c r="AFD140" s="43"/>
      <c r="AFE140" s="43"/>
      <c r="AFF140" s="43"/>
      <c r="AFG140" s="43"/>
      <c r="AFH140" s="43"/>
      <c r="AFI140" s="43"/>
      <c r="AFJ140" s="43"/>
      <c r="AFK140" s="43"/>
      <c r="AFL140" s="43"/>
      <c r="AFM140" s="43"/>
      <c r="AFN140" s="43"/>
      <c r="AFO140" s="43"/>
      <c r="AFP140" s="43"/>
      <c r="AFQ140" s="43"/>
      <c r="AFR140" s="43"/>
      <c r="AFS140" s="43"/>
      <c r="AFT140" s="43"/>
      <c r="AFU140" s="43"/>
      <c r="AFV140" s="43"/>
      <c r="AFW140" s="43"/>
      <c r="AFX140" s="43"/>
      <c r="AFY140" s="43"/>
      <c r="AFZ140" s="43"/>
      <c r="AGA140" s="43"/>
      <c r="AGB140" s="43"/>
      <c r="AGC140" s="43"/>
      <c r="AGD140" s="43"/>
      <c r="AGE140" s="43"/>
      <c r="AGF140" s="43"/>
      <c r="AGG140" s="43"/>
    </row>
    <row r="141" spans="1:865" s="24" customFormat="1" x14ac:dyDescent="0.25">
      <c r="A141" s="87"/>
      <c r="B141" s="102" t="s">
        <v>162</v>
      </c>
      <c r="C141" s="87"/>
      <c r="D141" s="87"/>
      <c r="E141" s="103"/>
    </row>
    <row r="142" spans="1:865" s="24" customFormat="1" x14ac:dyDescent="0.25">
      <c r="A142" s="45">
        <f>A139+1</f>
        <v>62</v>
      </c>
      <c r="B142" s="4" t="s">
        <v>20</v>
      </c>
      <c r="C142" s="45" t="s">
        <v>5</v>
      </c>
      <c r="D142" s="45">
        <v>16</v>
      </c>
      <c r="E142" s="25"/>
    </row>
    <row r="143" spans="1:865" s="24" customFormat="1" x14ac:dyDescent="0.25">
      <c r="A143" s="45">
        <f>A142+1</f>
        <v>63</v>
      </c>
      <c r="B143" s="20" t="s">
        <v>163</v>
      </c>
      <c r="C143" s="45" t="s">
        <v>15</v>
      </c>
      <c r="D143" s="45" t="s">
        <v>164</v>
      </c>
      <c r="E143" s="104"/>
    </row>
    <row r="144" spans="1:865" s="24" customFormat="1" ht="15" customHeight="1" outlineLevel="1" x14ac:dyDescent="0.25">
      <c r="A144" s="45"/>
      <c r="B144" s="20" t="s">
        <v>165</v>
      </c>
      <c r="C144" s="45" t="s">
        <v>16</v>
      </c>
      <c r="D144" s="45">
        <v>0.81499999999999995</v>
      </c>
      <c r="E144" s="25"/>
    </row>
    <row r="145" spans="1:5" s="24" customFormat="1" x14ac:dyDescent="0.25">
      <c r="A145" s="45">
        <f>A143+1</f>
        <v>64</v>
      </c>
      <c r="B145" s="20" t="s">
        <v>166</v>
      </c>
      <c r="C145" s="45" t="s">
        <v>15</v>
      </c>
      <c r="D145" s="45" t="s">
        <v>167</v>
      </c>
      <c r="E145" s="25"/>
    </row>
    <row r="146" spans="1:5" s="24" customFormat="1" ht="15" customHeight="1" outlineLevel="1" x14ac:dyDescent="0.25">
      <c r="A146" s="45"/>
      <c r="B146" s="20" t="s">
        <v>165</v>
      </c>
      <c r="C146" s="45" t="s">
        <v>16</v>
      </c>
      <c r="D146" s="45">
        <v>0.86</v>
      </c>
      <c r="E146" s="25"/>
    </row>
    <row r="147" spans="1:5" s="24" customFormat="1" x14ac:dyDescent="0.25">
      <c r="A147" s="45">
        <f>A145+1</f>
        <v>65</v>
      </c>
      <c r="B147" s="20" t="s">
        <v>168</v>
      </c>
      <c r="C147" s="45" t="s">
        <v>15</v>
      </c>
      <c r="D147" s="45" t="s">
        <v>169</v>
      </c>
      <c r="E147" s="25"/>
    </row>
    <row r="148" spans="1:5" s="24" customFormat="1" ht="15" customHeight="1" outlineLevel="1" x14ac:dyDescent="0.25">
      <c r="A148" s="45"/>
      <c r="B148" s="20" t="s">
        <v>165</v>
      </c>
      <c r="C148" s="45" t="s">
        <v>16</v>
      </c>
      <c r="D148" s="45">
        <v>0.498</v>
      </c>
      <c r="E148" s="47"/>
    </row>
    <row r="149" spans="1:5" s="24" customFormat="1" x14ac:dyDescent="0.25">
      <c r="A149" s="45">
        <f>A147+1</f>
        <v>66</v>
      </c>
      <c r="B149" s="20" t="s">
        <v>170</v>
      </c>
      <c r="C149" s="45" t="s">
        <v>15</v>
      </c>
      <c r="D149" s="45" t="s">
        <v>171</v>
      </c>
      <c r="E149" s="25"/>
    </row>
    <row r="150" spans="1:5" s="24" customFormat="1" ht="15" customHeight="1" outlineLevel="1" x14ac:dyDescent="0.25">
      <c r="A150" s="45"/>
      <c r="B150" s="20" t="s">
        <v>165</v>
      </c>
      <c r="C150" s="45" t="s">
        <v>16</v>
      </c>
      <c r="D150" s="45">
        <v>0.58899999999999997</v>
      </c>
      <c r="E150" s="25"/>
    </row>
    <row r="151" spans="1:5" s="24" customFormat="1" ht="17.25" customHeight="1" x14ac:dyDescent="0.25">
      <c r="A151" s="45">
        <f>A149+1</f>
        <v>67</v>
      </c>
      <c r="B151" s="4" t="s">
        <v>172</v>
      </c>
      <c r="C151" s="13" t="s">
        <v>5</v>
      </c>
      <c r="D151" s="45">
        <v>16</v>
      </c>
      <c r="E151" s="3"/>
    </row>
    <row r="152" spans="1:5" s="24" customFormat="1" ht="15" customHeight="1" x14ac:dyDescent="0.25">
      <c r="A152" s="45">
        <f>A151+1</f>
        <v>68</v>
      </c>
      <c r="B152" s="4" t="s">
        <v>22</v>
      </c>
      <c r="C152" s="13" t="s">
        <v>7</v>
      </c>
      <c r="D152" s="45">
        <v>50</v>
      </c>
      <c r="E152" s="3"/>
    </row>
    <row r="153" spans="1:5" s="24" customFormat="1" ht="15" customHeight="1" x14ac:dyDescent="0.25">
      <c r="A153" s="45">
        <f>A152+1</f>
        <v>69</v>
      </c>
      <c r="B153" s="20" t="s">
        <v>173</v>
      </c>
      <c r="C153" s="45" t="s">
        <v>7</v>
      </c>
      <c r="D153" s="45">
        <v>50</v>
      </c>
      <c r="E153" s="3"/>
    </row>
    <row r="154" spans="1:5" s="24" customFormat="1" ht="15" customHeight="1" outlineLevel="1" x14ac:dyDescent="0.25">
      <c r="A154" s="45"/>
      <c r="B154" s="20" t="s">
        <v>28</v>
      </c>
      <c r="C154" s="45" t="s">
        <v>19</v>
      </c>
      <c r="D154" s="5">
        <v>15</v>
      </c>
      <c r="E154" s="3"/>
    </row>
    <row r="155" spans="1:5" s="24" customFormat="1" ht="15" customHeight="1" x14ac:dyDescent="0.25">
      <c r="A155" s="45">
        <f>A153+1</f>
        <v>70</v>
      </c>
      <c r="B155" s="20" t="s">
        <v>174</v>
      </c>
      <c r="C155" s="45" t="s">
        <v>3</v>
      </c>
      <c r="D155" s="45">
        <v>2.04</v>
      </c>
      <c r="E155" s="25"/>
    </row>
    <row r="156" spans="1:5" s="24" customFormat="1" ht="15" customHeight="1" outlineLevel="1" x14ac:dyDescent="0.25">
      <c r="A156" s="45"/>
      <c r="B156" s="20" t="s">
        <v>40</v>
      </c>
      <c r="C156" s="45" t="s">
        <v>3</v>
      </c>
      <c r="D156" s="7">
        <v>0.23</v>
      </c>
      <c r="E156" s="25"/>
    </row>
    <row r="157" spans="1:5" s="24" customFormat="1" ht="15" customHeight="1" outlineLevel="1" x14ac:dyDescent="0.25">
      <c r="A157" s="45"/>
      <c r="B157" s="20" t="s">
        <v>29</v>
      </c>
      <c r="C157" s="45" t="s">
        <v>3</v>
      </c>
      <c r="D157" s="7">
        <v>1.81</v>
      </c>
      <c r="E157" s="25"/>
    </row>
    <row r="158" spans="1:5" s="24" customFormat="1" ht="15" customHeight="1" x14ac:dyDescent="0.25">
      <c r="A158" s="45">
        <f>A155+1</f>
        <v>71</v>
      </c>
      <c r="B158" s="20" t="s">
        <v>43</v>
      </c>
      <c r="C158" s="45" t="s">
        <v>16</v>
      </c>
      <c r="D158" s="3">
        <f>SUM(D159:D160)</f>
        <v>4.8000000000000001E-2</v>
      </c>
      <c r="E158" s="25"/>
    </row>
    <row r="159" spans="1:5" s="24" customFormat="1" ht="15" customHeight="1" outlineLevel="1" x14ac:dyDescent="0.25">
      <c r="A159" s="45"/>
      <c r="B159" s="20" t="s">
        <v>175</v>
      </c>
      <c r="C159" s="45" t="s">
        <v>16</v>
      </c>
      <c r="D159" s="3">
        <v>3.7999999999999999E-2</v>
      </c>
      <c r="E159" s="25"/>
    </row>
    <row r="160" spans="1:5" s="24" customFormat="1" ht="15" customHeight="1" outlineLevel="1" x14ac:dyDescent="0.25">
      <c r="A160" s="45"/>
      <c r="B160" s="20" t="s">
        <v>176</v>
      </c>
      <c r="C160" s="45" t="s">
        <v>16</v>
      </c>
      <c r="D160" s="3">
        <v>0.01</v>
      </c>
      <c r="E160" s="104"/>
    </row>
    <row r="161" spans="1:5" s="24" customFormat="1" ht="15" customHeight="1" x14ac:dyDescent="0.25">
      <c r="A161" s="45">
        <f>A158+1</f>
        <v>72</v>
      </c>
      <c r="B161" s="20" t="s">
        <v>42</v>
      </c>
      <c r="C161" s="45" t="s">
        <v>16</v>
      </c>
      <c r="D161" s="3">
        <f>SUM(D162:D164)</f>
        <v>0.124</v>
      </c>
      <c r="E161" s="25"/>
    </row>
    <row r="162" spans="1:5" s="24" customFormat="1" ht="15" customHeight="1" outlineLevel="1" x14ac:dyDescent="0.25">
      <c r="A162" s="45"/>
      <c r="B162" s="30" t="s">
        <v>38</v>
      </c>
      <c r="C162" s="45" t="s">
        <v>16</v>
      </c>
      <c r="D162" s="3">
        <v>5.8000000000000003E-2</v>
      </c>
      <c r="E162" s="124"/>
    </row>
    <row r="163" spans="1:5" s="24" customFormat="1" ht="15" customHeight="1" outlineLevel="1" x14ac:dyDescent="0.25">
      <c r="A163" s="45"/>
      <c r="B163" s="20" t="s">
        <v>175</v>
      </c>
      <c r="C163" s="45" t="s">
        <v>16</v>
      </c>
      <c r="D163" s="3">
        <v>6.2E-2</v>
      </c>
      <c r="E163" s="124"/>
    </row>
    <row r="164" spans="1:5" s="24" customFormat="1" ht="15" customHeight="1" outlineLevel="1" x14ac:dyDescent="0.25">
      <c r="A164" s="45"/>
      <c r="B164" s="20" t="s">
        <v>177</v>
      </c>
      <c r="C164" s="45" t="s">
        <v>16</v>
      </c>
      <c r="D164" s="3">
        <v>4.0000000000000001E-3</v>
      </c>
      <c r="E164" s="104"/>
    </row>
    <row r="165" spans="1:5" s="24" customFormat="1" ht="15" customHeight="1" x14ac:dyDescent="0.25">
      <c r="A165" s="45">
        <f>A161+1</f>
        <v>73</v>
      </c>
      <c r="B165" s="20" t="s">
        <v>31</v>
      </c>
      <c r="C165" s="45" t="s">
        <v>16</v>
      </c>
      <c r="D165" s="3">
        <f>SUM(D166:D167)</f>
        <v>2.6000000000000002E-2</v>
      </c>
      <c r="E165" s="25"/>
    </row>
    <row r="166" spans="1:5" s="24" customFormat="1" ht="15" customHeight="1" outlineLevel="1" x14ac:dyDescent="0.25">
      <c r="A166" s="45"/>
      <c r="B166" s="20" t="s">
        <v>175</v>
      </c>
      <c r="C166" s="45" t="s">
        <v>16</v>
      </c>
      <c r="D166" s="3">
        <v>2.4E-2</v>
      </c>
      <c r="E166" s="104"/>
    </row>
    <row r="167" spans="1:5" s="24" customFormat="1" ht="15" customHeight="1" outlineLevel="1" x14ac:dyDescent="0.25">
      <c r="A167" s="45"/>
      <c r="B167" s="20" t="s">
        <v>176</v>
      </c>
      <c r="C167" s="45" t="s">
        <v>16</v>
      </c>
      <c r="D167" s="3">
        <v>2E-3</v>
      </c>
      <c r="E167" s="104"/>
    </row>
    <row r="168" spans="1:5" s="24" customFormat="1" ht="15" customHeight="1" x14ac:dyDescent="0.25">
      <c r="A168" s="45">
        <f>A165+1</f>
        <v>74</v>
      </c>
      <c r="B168" s="20" t="s">
        <v>178</v>
      </c>
      <c r="C168" s="45" t="s">
        <v>16</v>
      </c>
      <c r="D168" s="3">
        <f>D169</f>
        <v>6.9000000000000006E-2</v>
      </c>
      <c r="E168" s="25"/>
    </row>
    <row r="169" spans="1:5" s="24" customFormat="1" ht="15" customHeight="1" outlineLevel="1" x14ac:dyDescent="0.25">
      <c r="A169" s="45"/>
      <c r="B169" s="20" t="s">
        <v>175</v>
      </c>
      <c r="C169" s="45" t="s">
        <v>16</v>
      </c>
      <c r="D169" s="3">
        <v>6.9000000000000006E-2</v>
      </c>
      <c r="E169" s="25"/>
    </row>
    <row r="170" spans="1:5" s="24" customFormat="1" ht="15" customHeight="1" x14ac:dyDescent="0.25">
      <c r="A170" s="87"/>
      <c r="B170" s="105" t="s">
        <v>179</v>
      </c>
      <c r="C170" s="87"/>
      <c r="D170" s="87"/>
      <c r="E170" s="103"/>
    </row>
    <row r="171" spans="1:5" s="24" customFormat="1" ht="15" customHeight="1" x14ac:dyDescent="0.25">
      <c r="A171" s="45">
        <f>A168+1</f>
        <v>75</v>
      </c>
      <c r="B171" s="4" t="s">
        <v>180</v>
      </c>
      <c r="C171" s="45" t="s">
        <v>5</v>
      </c>
      <c r="D171" s="45">
        <v>12</v>
      </c>
      <c r="E171" s="3"/>
    </row>
    <row r="172" spans="1:5" s="24" customFormat="1" x14ac:dyDescent="0.25">
      <c r="A172" s="45">
        <f>A171+1</f>
        <v>76</v>
      </c>
      <c r="B172" s="20" t="s">
        <v>163</v>
      </c>
      <c r="C172" s="45" t="s">
        <v>15</v>
      </c>
      <c r="D172" s="45" t="s">
        <v>181</v>
      </c>
      <c r="E172" s="3"/>
    </row>
    <row r="173" spans="1:5" s="24" customFormat="1" ht="15" customHeight="1" outlineLevel="1" x14ac:dyDescent="0.25">
      <c r="A173" s="45"/>
      <c r="B173" s="20" t="s">
        <v>165</v>
      </c>
      <c r="C173" s="45" t="s">
        <v>16</v>
      </c>
      <c r="D173" s="45">
        <v>2.4449999999999998</v>
      </c>
      <c r="E173" s="3"/>
    </row>
    <row r="174" spans="1:5" s="24" customFormat="1" x14ac:dyDescent="0.25">
      <c r="A174" s="45">
        <f>A172+1</f>
        <v>77</v>
      </c>
      <c r="B174" s="20" t="s">
        <v>182</v>
      </c>
      <c r="C174" s="45" t="s">
        <v>15</v>
      </c>
      <c r="D174" s="45" t="s">
        <v>183</v>
      </c>
      <c r="E174" s="3"/>
    </row>
    <row r="175" spans="1:5" s="24" customFormat="1" ht="15" customHeight="1" outlineLevel="1" x14ac:dyDescent="0.25">
      <c r="A175" s="45"/>
      <c r="B175" s="20" t="s">
        <v>165</v>
      </c>
      <c r="C175" s="45" t="s">
        <v>16</v>
      </c>
      <c r="D175" s="45">
        <v>0.67900000000000005</v>
      </c>
      <c r="E175" s="3"/>
    </row>
    <row r="176" spans="1:5" s="24" customFormat="1" ht="15" customHeight="1" x14ac:dyDescent="0.25">
      <c r="A176" s="45">
        <f>A174+1</f>
        <v>78</v>
      </c>
      <c r="B176" s="4" t="s">
        <v>30</v>
      </c>
      <c r="C176" s="13" t="s">
        <v>5</v>
      </c>
      <c r="D176" s="45">
        <v>16</v>
      </c>
      <c r="E176" s="3"/>
    </row>
    <row r="177" spans="1:5" s="24" customFormat="1" ht="15" customHeight="1" x14ac:dyDescent="0.25">
      <c r="A177" s="45">
        <f>A176+1</f>
        <v>79</v>
      </c>
      <c r="B177" s="4" t="s">
        <v>22</v>
      </c>
      <c r="C177" s="13" t="s">
        <v>7</v>
      </c>
      <c r="D177" s="45">
        <v>69</v>
      </c>
      <c r="E177" s="3"/>
    </row>
    <row r="178" spans="1:5" s="24" customFormat="1" ht="15" customHeight="1" x14ac:dyDescent="0.25">
      <c r="A178" s="45">
        <f t="shared" ref="A178" si="8">A177+1</f>
        <v>80</v>
      </c>
      <c r="B178" s="20" t="s">
        <v>173</v>
      </c>
      <c r="C178" s="45" t="s">
        <v>7</v>
      </c>
      <c r="D178" s="45">
        <v>69</v>
      </c>
      <c r="E178" s="3"/>
    </row>
    <row r="179" spans="1:5" s="24" customFormat="1" ht="15" customHeight="1" outlineLevel="1" x14ac:dyDescent="0.25">
      <c r="A179" s="45"/>
      <c r="B179" s="20" t="s">
        <v>28</v>
      </c>
      <c r="C179" s="45" t="s">
        <v>19</v>
      </c>
      <c r="D179" s="5">
        <v>20.7</v>
      </c>
      <c r="E179" s="3"/>
    </row>
    <row r="180" spans="1:5" s="24" customFormat="1" ht="15" customHeight="1" x14ac:dyDescent="0.25">
      <c r="A180" s="45">
        <f>A178+1</f>
        <v>81</v>
      </c>
      <c r="B180" s="20" t="s">
        <v>174</v>
      </c>
      <c r="C180" s="45" t="s">
        <v>3</v>
      </c>
      <c r="D180" s="45">
        <v>2.3199999999999998</v>
      </c>
      <c r="E180" s="3"/>
    </row>
    <row r="181" spans="1:5" s="24" customFormat="1" ht="15" customHeight="1" outlineLevel="1" x14ac:dyDescent="0.25">
      <c r="A181" s="45"/>
      <c r="B181" s="20" t="s">
        <v>40</v>
      </c>
      <c r="C181" s="45" t="s">
        <v>3</v>
      </c>
      <c r="D181" s="7">
        <v>0.26</v>
      </c>
      <c r="E181" s="3"/>
    </row>
    <row r="182" spans="1:5" s="24" customFormat="1" ht="15" customHeight="1" outlineLevel="1" x14ac:dyDescent="0.25">
      <c r="A182" s="45"/>
      <c r="B182" s="20" t="s">
        <v>29</v>
      </c>
      <c r="C182" s="45" t="s">
        <v>3</v>
      </c>
      <c r="D182" s="7">
        <v>2.06</v>
      </c>
      <c r="E182" s="3"/>
    </row>
    <row r="183" spans="1:5" s="24" customFormat="1" x14ac:dyDescent="0.25">
      <c r="A183" s="45">
        <f>A180+1</f>
        <v>82</v>
      </c>
      <c r="B183" s="20" t="s">
        <v>184</v>
      </c>
      <c r="C183" s="45" t="s">
        <v>16</v>
      </c>
      <c r="D183" s="45">
        <v>1.603</v>
      </c>
      <c r="E183" s="45"/>
    </row>
    <row r="184" spans="1:5" s="24" customFormat="1" outlineLevel="1" x14ac:dyDescent="0.25">
      <c r="A184" s="45"/>
      <c r="B184" s="20" t="s">
        <v>165</v>
      </c>
      <c r="C184" s="45" t="s">
        <v>16</v>
      </c>
      <c r="D184" s="45">
        <v>1.603</v>
      </c>
      <c r="E184" s="45"/>
    </row>
    <row r="185" spans="1:5" s="24" customFormat="1" x14ac:dyDescent="0.25">
      <c r="A185" s="45">
        <f>A183+1</f>
        <v>83</v>
      </c>
      <c r="B185" s="20" t="s">
        <v>185</v>
      </c>
      <c r="C185" s="45" t="s">
        <v>16</v>
      </c>
      <c r="D185" s="45">
        <f>SUM(D186:D188)</f>
        <v>0.184</v>
      </c>
      <c r="E185" s="45"/>
    </row>
    <row r="186" spans="1:5" s="24" customFormat="1" outlineLevel="1" x14ac:dyDescent="0.25">
      <c r="A186" s="45"/>
      <c r="B186" s="30" t="s">
        <v>41</v>
      </c>
      <c r="C186" s="45" t="s">
        <v>16</v>
      </c>
      <c r="D186" s="45">
        <v>0.112</v>
      </c>
      <c r="E186" s="45"/>
    </row>
    <row r="187" spans="1:5" s="24" customFormat="1" outlineLevel="1" x14ac:dyDescent="0.25">
      <c r="A187" s="45"/>
      <c r="B187" s="20" t="s">
        <v>186</v>
      </c>
      <c r="C187" s="45" t="s">
        <v>16</v>
      </c>
      <c r="D187" s="45">
        <v>5.1999999999999998E-2</v>
      </c>
      <c r="E187" s="45"/>
    </row>
    <row r="188" spans="1:5" s="24" customFormat="1" outlineLevel="1" x14ac:dyDescent="0.25">
      <c r="A188" s="45"/>
      <c r="B188" s="20" t="s">
        <v>187</v>
      </c>
      <c r="C188" s="45" t="s">
        <v>16</v>
      </c>
      <c r="D188" s="45">
        <v>0.02</v>
      </c>
      <c r="E188" s="45"/>
    </row>
    <row r="189" spans="1:5" s="24" customFormat="1" x14ac:dyDescent="0.25">
      <c r="A189" s="45">
        <f>A185+1</f>
        <v>84</v>
      </c>
      <c r="B189" s="20" t="s">
        <v>188</v>
      </c>
      <c r="C189" s="45" t="s">
        <v>16</v>
      </c>
      <c r="D189" s="45">
        <v>1.3129999999999999</v>
      </c>
      <c r="E189" s="45"/>
    </row>
    <row r="190" spans="1:5" s="24" customFormat="1" outlineLevel="1" x14ac:dyDescent="0.25">
      <c r="A190" s="45"/>
      <c r="B190" s="20" t="s">
        <v>189</v>
      </c>
      <c r="C190" s="45" t="s">
        <v>190</v>
      </c>
      <c r="D190" s="45" t="s">
        <v>191</v>
      </c>
      <c r="E190" s="45"/>
    </row>
    <row r="191" spans="1:5" s="24" customFormat="1" x14ac:dyDescent="0.25">
      <c r="A191" s="45">
        <f>A189+1</f>
        <v>85</v>
      </c>
      <c r="B191" s="20" t="s">
        <v>192</v>
      </c>
      <c r="C191" s="45" t="s">
        <v>5</v>
      </c>
      <c r="D191" s="45">
        <v>3</v>
      </c>
      <c r="E191" s="45"/>
    </row>
    <row r="192" spans="1:5" s="24" customFormat="1" outlineLevel="1" x14ac:dyDescent="0.25">
      <c r="A192" s="45"/>
      <c r="B192" s="20" t="s">
        <v>193</v>
      </c>
      <c r="C192" s="45" t="s">
        <v>5</v>
      </c>
      <c r="D192" s="45">
        <v>3</v>
      </c>
      <c r="E192" s="45"/>
    </row>
    <row r="193" spans="1:14" s="24" customFormat="1" ht="15" customHeight="1" x14ac:dyDescent="0.25">
      <c r="A193" s="45">
        <f>A191+1</f>
        <v>86</v>
      </c>
      <c r="B193" s="20" t="s">
        <v>106</v>
      </c>
      <c r="C193" s="13" t="s">
        <v>7</v>
      </c>
      <c r="D193" s="45">
        <v>43.6</v>
      </c>
      <c r="E193" s="3"/>
    </row>
    <row r="194" spans="1:14" s="24" customFormat="1" ht="15" customHeight="1" outlineLevel="1" x14ac:dyDescent="0.25">
      <c r="A194" s="45"/>
      <c r="B194" s="20" t="s">
        <v>74</v>
      </c>
      <c r="C194" s="45" t="s">
        <v>19</v>
      </c>
      <c r="D194" s="7">
        <v>8.7200000000000006</v>
      </c>
      <c r="E194" s="3"/>
    </row>
    <row r="195" spans="1:14" s="24" customFormat="1" ht="15" customHeight="1" x14ac:dyDescent="0.25">
      <c r="A195" s="45">
        <f>A193+1</f>
        <v>87</v>
      </c>
      <c r="B195" s="20" t="s">
        <v>79</v>
      </c>
      <c r="C195" s="13" t="s">
        <v>7</v>
      </c>
      <c r="D195" s="45">
        <v>43.6</v>
      </c>
      <c r="E195" s="3"/>
    </row>
    <row r="196" spans="1:14" s="24" customFormat="1" ht="15" customHeight="1" outlineLevel="1" x14ac:dyDescent="0.25">
      <c r="A196" s="45"/>
      <c r="B196" s="20" t="s">
        <v>27</v>
      </c>
      <c r="C196" s="45" t="s">
        <v>19</v>
      </c>
      <c r="D196" s="7">
        <v>17.440000000000001</v>
      </c>
      <c r="E196" s="3"/>
    </row>
    <row r="197" spans="1:14" s="24" customFormat="1" x14ac:dyDescent="0.25">
      <c r="A197" s="45">
        <f>A195+1</f>
        <v>88</v>
      </c>
      <c r="B197" s="30" t="s">
        <v>194</v>
      </c>
      <c r="C197" s="45" t="s">
        <v>15</v>
      </c>
      <c r="D197" s="45" t="s">
        <v>235</v>
      </c>
      <c r="E197" s="23"/>
    </row>
    <row r="198" spans="1:14" s="92" customFormat="1" outlineLevel="1" x14ac:dyDescent="0.25">
      <c r="A198" s="93"/>
      <c r="B198" s="30" t="s">
        <v>195</v>
      </c>
      <c r="C198" s="45" t="s">
        <v>15</v>
      </c>
      <c r="D198" s="45" t="s">
        <v>233</v>
      </c>
      <c r="E198" s="94"/>
      <c r="F198" s="95"/>
      <c r="G198" s="95"/>
      <c r="H198" s="97"/>
      <c r="I198" s="98"/>
      <c r="J198" s="96"/>
      <c r="K198" s="91"/>
      <c r="L198" s="91"/>
      <c r="M198" s="91"/>
      <c r="N198" s="91"/>
    </row>
    <row r="199" spans="1:14" s="92" customFormat="1" outlineLevel="1" x14ac:dyDescent="0.25">
      <c r="A199" s="93"/>
      <c r="B199" s="30" t="s">
        <v>196</v>
      </c>
      <c r="C199" s="45" t="s">
        <v>15</v>
      </c>
      <c r="D199" s="45" t="s">
        <v>234</v>
      </c>
      <c r="E199" s="94"/>
      <c r="F199" s="95"/>
      <c r="G199" s="95"/>
      <c r="H199" s="97"/>
      <c r="I199" s="98"/>
      <c r="J199" s="96"/>
      <c r="K199" s="91"/>
      <c r="L199" s="91"/>
      <c r="M199" s="91"/>
      <c r="N199" s="91"/>
    </row>
    <row r="200" spans="1:14" s="24" customFormat="1" x14ac:dyDescent="0.25">
      <c r="A200" s="87"/>
      <c r="B200" s="102" t="s">
        <v>197</v>
      </c>
      <c r="C200" s="87"/>
      <c r="D200" s="87"/>
      <c r="E200" s="87"/>
    </row>
    <row r="201" spans="1:14" s="24" customFormat="1" ht="15" customHeight="1" x14ac:dyDescent="0.25">
      <c r="A201" s="45">
        <f>A197+1</f>
        <v>89</v>
      </c>
      <c r="B201" s="20" t="s">
        <v>198</v>
      </c>
      <c r="C201" s="13" t="s">
        <v>5</v>
      </c>
      <c r="D201" s="2">
        <v>16</v>
      </c>
      <c r="E201" s="3"/>
    </row>
    <row r="202" spans="1:14" s="24" customFormat="1" ht="15" customHeight="1" outlineLevel="1" x14ac:dyDescent="0.25">
      <c r="A202" s="45"/>
      <c r="B202" s="20" t="s">
        <v>199</v>
      </c>
      <c r="C202" s="45" t="s">
        <v>6</v>
      </c>
      <c r="D202" s="6">
        <v>8</v>
      </c>
      <c r="E202" s="3"/>
    </row>
    <row r="203" spans="1:14" s="24" customFormat="1" ht="15" customHeight="1" x14ac:dyDescent="0.25">
      <c r="A203" s="45">
        <f>A201+1</f>
        <v>90</v>
      </c>
      <c r="B203" s="20" t="s">
        <v>200</v>
      </c>
      <c r="C203" s="45" t="s">
        <v>15</v>
      </c>
      <c r="D203" s="45" t="s">
        <v>201</v>
      </c>
      <c r="E203" s="3"/>
    </row>
    <row r="204" spans="1:14" s="24" customFormat="1" ht="15" customHeight="1" outlineLevel="1" x14ac:dyDescent="0.25">
      <c r="A204" s="45"/>
      <c r="B204" s="20" t="s">
        <v>202</v>
      </c>
      <c r="C204" s="45" t="s">
        <v>15</v>
      </c>
      <c r="D204" s="45" t="s">
        <v>201</v>
      </c>
      <c r="E204" s="3"/>
    </row>
    <row r="205" spans="1:14" s="24" customFormat="1" x14ac:dyDescent="0.25">
      <c r="A205" s="45">
        <f>A203+1</f>
        <v>91</v>
      </c>
      <c r="B205" s="20" t="s">
        <v>203</v>
      </c>
      <c r="C205" s="45" t="s">
        <v>37</v>
      </c>
      <c r="D205" s="45" t="s">
        <v>204</v>
      </c>
      <c r="E205" s="3"/>
    </row>
    <row r="206" spans="1:14" s="92" customFormat="1" outlineLevel="1" x14ac:dyDescent="0.25">
      <c r="A206" s="93"/>
      <c r="B206" s="30" t="s">
        <v>205</v>
      </c>
      <c r="C206" s="45" t="s">
        <v>37</v>
      </c>
      <c r="D206" s="45" t="s">
        <v>204</v>
      </c>
      <c r="E206" s="94"/>
      <c r="F206" s="95"/>
      <c r="G206" s="95"/>
      <c r="H206" s="97"/>
      <c r="I206" s="98"/>
      <c r="J206" s="96"/>
      <c r="K206" s="91"/>
      <c r="L206" s="91"/>
      <c r="M206" s="91"/>
      <c r="N206" s="91"/>
    </row>
    <row r="207" spans="1:14" s="24" customFormat="1" x14ac:dyDescent="0.25">
      <c r="A207" s="87"/>
      <c r="B207" s="102" t="s">
        <v>206</v>
      </c>
      <c r="C207" s="87"/>
      <c r="D207" s="87"/>
      <c r="E207" s="103"/>
    </row>
    <row r="208" spans="1:14" s="24" customFormat="1" ht="15" customHeight="1" x14ac:dyDescent="0.25">
      <c r="A208" s="45">
        <f>A205+1</f>
        <v>92</v>
      </c>
      <c r="B208" s="20" t="s">
        <v>106</v>
      </c>
      <c r="C208" s="13" t="s">
        <v>7</v>
      </c>
      <c r="D208" s="2">
        <v>26.3</v>
      </c>
      <c r="E208" s="3"/>
    </row>
    <row r="209" spans="1:14" s="24" customFormat="1" ht="15" customHeight="1" outlineLevel="1" x14ac:dyDescent="0.25">
      <c r="A209" s="45"/>
      <c r="B209" s="20" t="s">
        <v>74</v>
      </c>
      <c r="C209" s="45" t="s">
        <v>19</v>
      </c>
      <c r="D209" s="7">
        <v>5.26</v>
      </c>
      <c r="E209" s="3"/>
    </row>
    <row r="210" spans="1:14" s="24" customFormat="1" ht="15" customHeight="1" x14ac:dyDescent="0.25">
      <c r="A210" s="45">
        <f>A208+1</f>
        <v>93</v>
      </c>
      <c r="B210" s="20" t="s">
        <v>79</v>
      </c>
      <c r="C210" s="13" t="s">
        <v>7</v>
      </c>
      <c r="D210" s="45">
        <v>26.3</v>
      </c>
      <c r="E210" s="3"/>
    </row>
    <row r="211" spans="1:14" s="24" customFormat="1" ht="15" customHeight="1" outlineLevel="1" x14ac:dyDescent="0.25">
      <c r="A211" s="45"/>
      <c r="B211" s="20" t="s">
        <v>27</v>
      </c>
      <c r="C211" s="45" t="s">
        <v>19</v>
      </c>
      <c r="D211" s="7">
        <v>10.52</v>
      </c>
      <c r="E211" s="3"/>
    </row>
    <row r="212" spans="1:14" s="24" customFormat="1" ht="25.5" x14ac:dyDescent="0.25">
      <c r="A212" s="45">
        <f>A210+1</f>
        <v>94</v>
      </c>
      <c r="B212" s="20" t="s">
        <v>207</v>
      </c>
      <c r="C212" s="45" t="s">
        <v>3</v>
      </c>
      <c r="D212" s="5">
        <v>1.7</v>
      </c>
      <c r="E212" s="3"/>
    </row>
    <row r="213" spans="1:14" s="92" customFormat="1" outlineLevel="1" x14ac:dyDescent="0.25">
      <c r="A213" s="93"/>
      <c r="B213" s="30" t="s">
        <v>208</v>
      </c>
      <c r="C213" s="45" t="s">
        <v>3</v>
      </c>
      <c r="D213" s="5">
        <v>0.7</v>
      </c>
      <c r="E213" s="94"/>
      <c r="F213" s="95"/>
      <c r="G213" s="95"/>
      <c r="H213" s="97"/>
      <c r="I213" s="98"/>
      <c r="J213" s="96"/>
      <c r="K213" s="91"/>
      <c r="L213" s="91"/>
      <c r="M213" s="91"/>
      <c r="N213" s="91"/>
    </row>
    <row r="214" spans="1:14" s="92" customFormat="1" ht="29.25" customHeight="1" outlineLevel="1" x14ac:dyDescent="0.25">
      <c r="A214" s="93"/>
      <c r="B214" s="30" t="s">
        <v>209</v>
      </c>
      <c r="C214" s="45" t="s">
        <v>3</v>
      </c>
      <c r="D214" s="5">
        <v>1</v>
      </c>
      <c r="E214" s="94"/>
      <c r="F214" s="95"/>
      <c r="G214" s="95"/>
      <c r="H214" s="97"/>
      <c r="I214" s="98"/>
      <c r="J214" s="96"/>
      <c r="K214" s="91"/>
      <c r="L214" s="91"/>
      <c r="M214" s="91"/>
      <c r="N214" s="91"/>
    </row>
    <row r="215" spans="1:14" s="24" customFormat="1" ht="15" customHeight="1" x14ac:dyDescent="0.25">
      <c r="A215" s="45">
        <f>A212+1</f>
        <v>95</v>
      </c>
      <c r="B215" s="20" t="s">
        <v>210</v>
      </c>
      <c r="C215" s="45" t="s">
        <v>7</v>
      </c>
      <c r="D215" s="5">
        <v>37.6</v>
      </c>
      <c r="E215" s="3"/>
    </row>
    <row r="216" spans="1:14" s="24" customFormat="1" ht="15" customHeight="1" outlineLevel="1" x14ac:dyDescent="0.25">
      <c r="A216" s="45"/>
      <c r="B216" s="20" t="s">
        <v>211</v>
      </c>
      <c r="C216" s="45" t="s">
        <v>7</v>
      </c>
      <c r="D216" s="5">
        <v>37.6</v>
      </c>
      <c r="E216" s="3"/>
    </row>
    <row r="217" spans="1:14" s="24" customFormat="1" ht="15" customHeight="1" outlineLevel="1" x14ac:dyDescent="0.25">
      <c r="A217" s="45"/>
      <c r="B217" s="20" t="s">
        <v>212</v>
      </c>
      <c r="C217" s="45" t="s">
        <v>7</v>
      </c>
      <c r="D217" s="45">
        <v>8</v>
      </c>
      <c r="E217" s="3"/>
    </row>
    <row r="218" spans="1:14" s="24" customFormat="1" x14ac:dyDescent="0.25">
      <c r="A218" s="87"/>
      <c r="B218" s="83" t="s">
        <v>213</v>
      </c>
      <c r="C218" s="87"/>
      <c r="D218" s="87"/>
      <c r="E218" s="87"/>
    </row>
    <row r="219" spans="1:14" s="24" customFormat="1" x14ac:dyDescent="0.25">
      <c r="A219" s="45">
        <f>A215+1</f>
        <v>96</v>
      </c>
      <c r="B219" s="27" t="s">
        <v>214</v>
      </c>
      <c r="C219" s="2" t="s">
        <v>5</v>
      </c>
      <c r="D219" s="2">
        <v>2</v>
      </c>
      <c r="E219" s="2"/>
    </row>
    <row r="220" spans="1:14" s="24" customFormat="1" outlineLevel="1" x14ac:dyDescent="0.25">
      <c r="A220" s="45"/>
      <c r="B220" s="30" t="s">
        <v>215</v>
      </c>
      <c r="C220" s="45" t="s">
        <v>5</v>
      </c>
      <c r="D220" s="45">
        <v>2</v>
      </c>
      <c r="E220" s="45"/>
    </row>
    <row r="221" spans="1:14" s="24" customFormat="1" ht="28.5" customHeight="1" x14ac:dyDescent="0.25">
      <c r="A221" s="45">
        <f>A219+1</f>
        <v>97</v>
      </c>
      <c r="B221" s="20" t="s">
        <v>216</v>
      </c>
      <c r="C221" s="2" t="s">
        <v>217</v>
      </c>
      <c r="D221" s="2">
        <v>1</v>
      </c>
      <c r="E221" s="2"/>
    </row>
    <row r="222" spans="1:14" s="24" customFormat="1" x14ac:dyDescent="0.25">
      <c r="A222" s="2">
        <f t="shared" ref="A222:A224" si="9">A221+1</f>
        <v>98</v>
      </c>
      <c r="B222" s="20" t="s">
        <v>218</v>
      </c>
      <c r="C222" s="2" t="s">
        <v>81</v>
      </c>
      <c r="D222" s="2">
        <v>3.7</v>
      </c>
      <c r="E222" s="2"/>
    </row>
    <row r="223" spans="1:14" s="24" customFormat="1" ht="25.5" x14ac:dyDescent="0.25">
      <c r="A223" s="2">
        <f t="shared" si="9"/>
        <v>99</v>
      </c>
      <c r="B223" s="20" t="s">
        <v>219</v>
      </c>
      <c r="C223" s="2" t="s">
        <v>81</v>
      </c>
      <c r="D223" s="2">
        <v>3.7</v>
      </c>
      <c r="E223" s="2"/>
    </row>
    <row r="224" spans="1:14" s="24" customFormat="1" x14ac:dyDescent="0.25">
      <c r="A224" s="2">
        <f t="shared" si="9"/>
        <v>100</v>
      </c>
      <c r="B224" s="20" t="s">
        <v>220</v>
      </c>
      <c r="C224" s="2" t="s">
        <v>36</v>
      </c>
      <c r="D224" s="2">
        <v>1</v>
      </c>
      <c r="E224" s="2"/>
    </row>
    <row r="225" spans="1:11" ht="15" customHeight="1" x14ac:dyDescent="0.25">
      <c r="A225" s="164" t="s">
        <v>14</v>
      </c>
      <c r="B225" s="164"/>
      <c r="C225" s="164"/>
      <c r="D225" s="164"/>
      <c r="E225" s="164"/>
    </row>
    <row r="226" spans="1:11" s="123" customFormat="1" ht="36.75" customHeight="1" x14ac:dyDescent="0.25">
      <c r="A226" s="128">
        <v>1</v>
      </c>
      <c r="B226" s="154" t="s">
        <v>229</v>
      </c>
      <c r="C226" s="154"/>
      <c r="D226" s="154"/>
      <c r="E226" s="154"/>
      <c r="F226" s="35"/>
      <c r="G226" s="36"/>
      <c r="H226" s="37"/>
      <c r="I226" s="37"/>
      <c r="J226" s="37"/>
      <c r="K226" s="37"/>
    </row>
    <row r="227" spans="1:11" ht="24.75" customHeight="1" x14ac:dyDescent="0.25">
      <c r="A227" s="129">
        <f>A226+1</f>
        <v>2</v>
      </c>
      <c r="B227" s="155" t="s">
        <v>230</v>
      </c>
      <c r="C227" s="156"/>
      <c r="D227" s="156"/>
      <c r="E227" s="157"/>
    </row>
    <row r="228" spans="1:11" ht="39" customHeight="1" x14ac:dyDescent="0.25">
      <c r="A228" s="129">
        <f t="shared" ref="A228:A240" si="10">A227+1</f>
        <v>3</v>
      </c>
      <c r="B228" s="155" t="s">
        <v>221</v>
      </c>
      <c r="C228" s="156"/>
      <c r="D228" s="156"/>
      <c r="E228" s="157"/>
    </row>
    <row r="229" spans="1:11" x14ac:dyDescent="0.25">
      <c r="A229" s="129">
        <f t="shared" si="10"/>
        <v>4</v>
      </c>
      <c r="B229" s="155" t="s">
        <v>222</v>
      </c>
      <c r="C229" s="156"/>
      <c r="D229" s="156"/>
      <c r="E229" s="157"/>
    </row>
    <row r="230" spans="1:11" ht="14.25" customHeight="1" x14ac:dyDescent="0.25">
      <c r="A230" s="129">
        <f t="shared" si="10"/>
        <v>5</v>
      </c>
      <c r="B230" s="169" t="s">
        <v>9</v>
      </c>
      <c r="C230" s="169"/>
      <c r="D230" s="169"/>
      <c r="E230" s="169"/>
    </row>
    <row r="231" spans="1:11" ht="14.25" customHeight="1" x14ac:dyDescent="0.25">
      <c r="A231" s="129">
        <f t="shared" si="10"/>
        <v>6</v>
      </c>
      <c r="B231" s="169" t="s">
        <v>10</v>
      </c>
      <c r="C231" s="169"/>
      <c r="D231" s="169"/>
      <c r="E231" s="169"/>
    </row>
    <row r="232" spans="1:11" ht="14.25" customHeight="1" x14ac:dyDescent="0.25">
      <c r="A232" s="129">
        <f t="shared" si="10"/>
        <v>7</v>
      </c>
      <c r="B232" s="169" t="s">
        <v>11</v>
      </c>
      <c r="C232" s="169"/>
      <c r="D232" s="169"/>
      <c r="E232" s="169"/>
    </row>
    <row r="233" spans="1:11" ht="14.25" customHeight="1" x14ac:dyDescent="0.25">
      <c r="A233" s="129">
        <f t="shared" si="10"/>
        <v>8</v>
      </c>
      <c r="B233" s="169" t="s">
        <v>12</v>
      </c>
      <c r="C233" s="169"/>
      <c r="D233" s="169"/>
      <c r="E233" s="169"/>
    </row>
    <row r="234" spans="1:11" ht="30" customHeight="1" x14ac:dyDescent="0.25">
      <c r="A234" s="129">
        <f t="shared" si="10"/>
        <v>9</v>
      </c>
      <c r="B234" s="169" t="s">
        <v>226</v>
      </c>
      <c r="C234" s="169"/>
      <c r="D234" s="169"/>
      <c r="E234" s="169"/>
    </row>
    <row r="235" spans="1:11" ht="14.25" customHeight="1" x14ac:dyDescent="0.25">
      <c r="A235" s="129">
        <f t="shared" si="10"/>
        <v>10</v>
      </c>
      <c r="B235" s="169" t="s">
        <v>18</v>
      </c>
      <c r="C235" s="169"/>
      <c r="D235" s="169"/>
      <c r="E235" s="169"/>
    </row>
    <row r="236" spans="1:11" ht="14.25" customHeight="1" x14ac:dyDescent="0.25">
      <c r="A236" s="129">
        <f t="shared" si="10"/>
        <v>11</v>
      </c>
      <c r="B236" s="169" t="s">
        <v>13</v>
      </c>
      <c r="C236" s="169"/>
      <c r="D236" s="169"/>
      <c r="E236" s="169"/>
    </row>
    <row r="237" spans="1:11" ht="14.25" customHeight="1" x14ac:dyDescent="0.25">
      <c r="A237" s="129">
        <f t="shared" si="10"/>
        <v>12</v>
      </c>
      <c r="B237" s="169" t="s">
        <v>24</v>
      </c>
      <c r="C237" s="169"/>
      <c r="D237" s="169"/>
      <c r="E237" s="169"/>
    </row>
    <row r="238" spans="1:11" ht="14.25" customHeight="1" x14ac:dyDescent="0.25">
      <c r="A238" s="129">
        <f t="shared" si="10"/>
        <v>13</v>
      </c>
      <c r="B238" s="155" t="s">
        <v>75</v>
      </c>
      <c r="C238" s="156"/>
      <c r="D238" s="156"/>
      <c r="E238" s="157"/>
    </row>
    <row r="239" spans="1:11" ht="25.5" customHeight="1" x14ac:dyDescent="0.25">
      <c r="A239" s="129">
        <f t="shared" si="10"/>
        <v>14</v>
      </c>
      <c r="B239" s="155" t="s">
        <v>76</v>
      </c>
      <c r="C239" s="156"/>
      <c r="D239" s="156"/>
      <c r="E239" s="157"/>
    </row>
    <row r="240" spans="1:11" ht="14.25" customHeight="1" x14ac:dyDescent="0.25">
      <c r="A240" s="129">
        <f t="shared" si="10"/>
        <v>15</v>
      </c>
      <c r="B240" s="155" t="s">
        <v>227</v>
      </c>
      <c r="C240" s="156"/>
      <c r="D240" s="156"/>
      <c r="E240" s="157"/>
    </row>
    <row r="241" spans="1:7" ht="15" customHeight="1" x14ac:dyDescent="0.25">
      <c r="A241" s="14"/>
      <c r="B241" s="171"/>
      <c r="C241" s="171"/>
      <c r="D241" s="171"/>
    </row>
    <row r="242" spans="1:7" ht="15" customHeight="1" x14ac:dyDescent="0.25">
      <c r="A242" s="14"/>
      <c r="B242" s="15"/>
      <c r="C242" s="15"/>
      <c r="D242" s="15"/>
      <c r="E242" s="106"/>
    </row>
    <row r="243" spans="1:7" x14ac:dyDescent="0.25">
      <c r="B243" s="16"/>
      <c r="C243" s="11"/>
      <c r="D243" s="17"/>
      <c r="E243" s="44" t="s">
        <v>68</v>
      </c>
    </row>
    <row r="244" spans="1:7" ht="15" customHeight="1" x14ac:dyDescent="0.25">
      <c r="A244" s="170"/>
      <c r="B244" s="170"/>
      <c r="C244" s="170"/>
      <c r="D244" s="170"/>
      <c r="F244" s="24"/>
      <c r="G244" s="24"/>
    </row>
    <row r="245" spans="1:7" ht="14.25" customHeight="1" x14ac:dyDescent="0.25">
      <c r="A245" s="48"/>
      <c r="B245" s="48"/>
      <c r="C245" s="48"/>
      <c r="D245" s="48"/>
      <c r="E245" s="107"/>
      <c r="F245" s="24"/>
      <c r="G245" s="24"/>
    </row>
    <row r="246" spans="1:7" ht="15" hidden="1" customHeight="1" x14ac:dyDescent="0.25">
      <c r="A246" s="48"/>
      <c r="B246" s="48"/>
      <c r="C246" s="48"/>
      <c r="D246" s="48"/>
      <c r="E246" s="107"/>
      <c r="F246" s="24"/>
      <c r="G246" s="24"/>
    </row>
    <row r="247" spans="1:7" ht="15" hidden="1" customHeight="1" x14ac:dyDescent="0.25">
      <c r="A247" s="170"/>
      <c r="B247" s="170"/>
      <c r="C247" s="170"/>
      <c r="D247" s="170"/>
      <c r="E247" s="107"/>
      <c r="F247" s="24"/>
      <c r="G247" s="24"/>
    </row>
    <row r="248" spans="1:7" ht="1.5" customHeight="1" x14ac:dyDescent="0.25">
      <c r="A248" s="48"/>
      <c r="B248" s="48"/>
      <c r="C248" s="48"/>
      <c r="D248" s="48"/>
      <c r="E248" s="107"/>
      <c r="F248" s="24"/>
      <c r="G248" s="24"/>
    </row>
    <row r="249" spans="1:7" x14ac:dyDescent="0.25">
      <c r="A249" s="42"/>
      <c r="B249" s="108"/>
      <c r="C249" s="42"/>
      <c r="D249" s="42"/>
      <c r="F249" s="24"/>
      <c r="G249" s="24"/>
    </row>
    <row r="250" spans="1:7" ht="15" customHeight="1" x14ac:dyDescent="0.25">
      <c r="A250" s="170"/>
      <c r="B250" s="170"/>
      <c r="C250" s="170"/>
      <c r="D250" s="170"/>
      <c r="F250" s="24"/>
      <c r="G250" s="24"/>
    </row>
  </sheetData>
  <mergeCells count="49">
    <mergeCell ref="A250:B250"/>
    <mergeCell ref="C250:D250"/>
    <mergeCell ref="B239:E239"/>
    <mergeCell ref="B240:E240"/>
    <mergeCell ref="B241:D241"/>
    <mergeCell ref="A244:B244"/>
    <mergeCell ref="C244:D244"/>
    <mergeCell ref="A247:B247"/>
    <mergeCell ref="C247:D247"/>
    <mergeCell ref="B238:E238"/>
    <mergeCell ref="B228:E228"/>
    <mergeCell ref="B229:E229"/>
    <mergeCell ref="B230:E230"/>
    <mergeCell ref="B231:E231"/>
    <mergeCell ref="B232:E232"/>
    <mergeCell ref="B233:E233"/>
    <mergeCell ref="B234:E234"/>
    <mergeCell ref="B235:E235"/>
    <mergeCell ref="B236:E236"/>
    <mergeCell ref="B237:E237"/>
    <mergeCell ref="H122:I122"/>
    <mergeCell ref="H128:I128"/>
    <mergeCell ref="H100:I100"/>
    <mergeCell ref="H114:I114"/>
    <mergeCell ref="H98:I98"/>
    <mergeCell ref="H52:I52"/>
    <mergeCell ref="H54:I54"/>
    <mergeCell ref="H59:I59"/>
    <mergeCell ref="H61:I61"/>
    <mergeCell ref="F31:G31"/>
    <mergeCell ref="F32:G33"/>
    <mergeCell ref="H33:I33"/>
    <mergeCell ref="H39:I39"/>
    <mergeCell ref="H65:I65"/>
    <mergeCell ref="A17:E17"/>
    <mergeCell ref="B226:E226"/>
    <mergeCell ref="B227:E227"/>
    <mergeCell ref="A25:A26"/>
    <mergeCell ref="B25:B26"/>
    <mergeCell ref="C25:C26"/>
    <mergeCell ref="D25:D26"/>
    <mergeCell ref="E25:E26"/>
    <mergeCell ref="A18:E18"/>
    <mergeCell ref="A19:E19"/>
    <mergeCell ref="B21:D21"/>
    <mergeCell ref="B22:E22"/>
    <mergeCell ref="B23:E23"/>
    <mergeCell ref="A225:E225"/>
    <mergeCell ref="H43:I43"/>
  </mergeCells>
  <conditionalFormatting sqref="B81:C81">
    <cfRule type="expression" dxfId="1" priority="2">
      <formula>$D81=""</formula>
    </cfRule>
  </conditionalFormatting>
  <conditionalFormatting sqref="D81">
    <cfRule type="expression" dxfId="0" priority="1">
      <formula>$D81=""</formula>
    </cfRule>
  </conditionalFormatting>
  <pageMargins left="0" right="0" top="0" bottom="0" header="0.19685039370078741" footer="0.23622047244094491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3"/>
  <sheetViews>
    <sheetView tabSelected="1" topLeftCell="A85" zoomScale="85" zoomScaleNormal="85" zoomScaleSheetLayoutView="100" workbookViewId="0">
      <selection sqref="A1:I122"/>
    </sheetView>
  </sheetViews>
  <sheetFormatPr defaultRowHeight="15" outlineLevelRow="1" x14ac:dyDescent="0.25"/>
  <cols>
    <col min="1" max="1" width="5" style="60" customWidth="1"/>
    <col min="2" max="2" width="95.5703125" style="24" customWidth="1"/>
    <col min="3" max="3" width="9.5703125" style="60" customWidth="1"/>
    <col min="4" max="4" width="14" style="60" customWidth="1"/>
    <col min="5" max="5" width="11.85546875" style="60" customWidth="1"/>
    <col min="6" max="6" width="14.85546875" style="24" customWidth="1"/>
    <col min="7" max="7" width="12.85546875" style="24" customWidth="1"/>
    <col min="8" max="8" width="10.28515625" style="24" customWidth="1"/>
    <col min="9" max="9" width="14.7109375" style="24" customWidth="1"/>
    <col min="10" max="10" width="14.28515625" style="1" customWidth="1"/>
    <col min="11" max="11" width="9.140625" style="1"/>
    <col min="12" max="12" width="18.7109375" style="1" customWidth="1"/>
    <col min="13" max="16384" width="9.140625" style="1"/>
  </cols>
  <sheetData>
    <row r="1" spans="1:9" x14ac:dyDescent="0.25">
      <c r="A1" s="10"/>
      <c r="B1" s="8"/>
      <c r="C1" s="10"/>
      <c r="D1" s="72"/>
      <c r="E1" s="10"/>
      <c r="F1" s="1"/>
      <c r="G1" s="1"/>
      <c r="H1" s="1"/>
      <c r="I1" s="1"/>
    </row>
    <row r="2" spans="1:9" s="37" customFormat="1" ht="15" customHeight="1" x14ac:dyDescent="0.25">
      <c r="A2" s="31"/>
      <c r="B2" s="32" t="s">
        <v>49</v>
      </c>
      <c r="D2" s="73"/>
      <c r="E2" s="34"/>
      <c r="G2" s="33" t="s">
        <v>26</v>
      </c>
    </row>
    <row r="3" spans="1:9" s="37" customFormat="1" ht="15" customHeight="1" x14ac:dyDescent="0.25">
      <c r="A3" s="31"/>
      <c r="B3" s="32" t="s">
        <v>50</v>
      </c>
      <c r="D3" s="73"/>
      <c r="E3" s="34"/>
      <c r="G3" s="33" t="s">
        <v>51</v>
      </c>
    </row>
    <row r="4" spans="1:9" s="37" customFormat="1" ht="15" customHeight="1" x14ac:dyDescent="0.25">
      <c r="A4" s="31"/>
      <c r="B4" s="33" t="s">
        <v>52</v>
      </c>
      <c r="D4" s="73"/>
      <c r="E4" s="34"/>
      <c r="G4" s="33" t="s">
        <v>52</v>
      </c>
    </row>
    <row r="5" spans="1:9" s="37" customFormat="1" ht="14.25" customHeight="1" x14ac:dyDescent="0.25">
      <c r="A5" s="31"/>
      <c r="B5" s="38" t="s">
        <v>53</v>
      </c>
      <c r="D5" s="73"/>
      <c r="E5" s="34"/>
      <c r="G5" s="39" t="s">
        <v>54</v>
      </c>
    </row>
    <row r="6" spans="1:9" s="37" customFormat="1" ht="15.75" customHeight="1" x14ac:dyDescent="0.25">
      <c r="A6" s="40"/>
      <c r="B6" s="38" t="s">
        <v>55</v>
      </c>
      <c r="D6" s="73"/>
      <c r="E6" s="34"/>
      <c r="G6" s="41" t="s">
        <v>56</v>
      </c>
    </row>
    <row r="7" spans="1:9" s="37" customFormat="1" ht="12" customHeight="1" x14ac:dyDescent="0.25">
      <c r="A7" s="40"/>
      <c r="B7" s="38"/>
      <c r="C7" s="38"/>
      <c r="D7" s="74"/>
      <c r="E7" s="34"/>
    </row>
    <row r="8" spans="1:9" s="37" customFormat="1" ht="12" customHeight="1" x14ac:dyDescent="0.25">
      <c r="A8" s="40"/>
      <c r="B8" s="38"/>
      <c r="C8" s="38"/>
      <c r="D8" s="74"/>
      <c r="E8" s="34"/>
    </row>
    <row r="9" spans="1:9" s="37" customFormat="1" ht="12" customHeight="1" outlineLevel="1" x14ac:dyDescent="0.25">
      <c r="A9" s="40"/>
      <c r="B9" s="32" t="s">
        <v>49</v>
      </c>
      <c r="C9" s="38"/>
      <c r="D9" s="74"/>
      <c r="E9" s="34"/>
    </row>
    <row r="10" spans="1:9" s="37" customFormat="1" ht="16.5" customHeight="1" outlineLevel="1" x14ac:dyDescent="0.25">
      <c r="A10" s="40"/>
      <c r="B10" s="32" t="s">
        <v>283</v>
      </c>
      <c r="C10" s="38"/>
      <c r="D10" s="74"/>
      <c r="E10" s="34"/>
    </row>
    <row r="11" spans="1:9" s="37" customFormat="1" ht="12.75" customHeight="1" outlineLevel="1" x14ac:dyDescent="0.25">
      <c r="A11" s="40"/>
      <c r="B11" s="32" t="s">
        <v>25</v>
      </c>
      <c r="C11" s="38"/>
      <c r="D11" s="74"/>
      <c r="E11" s="34"/>
    </row>
    <row r="12" spans="1:9" s="37" customFormat="1" ht="12.75" customHeight="1" outlineLevel="1" x14ac:dyDescent="0.25">
      <c r="A12" s="40"/>
      <c r="B12" s="33" t="s">
        <v>52</v>
      </c>
      <c r="C12" s="38"/>
      <c r="D12" s="74"/>
      <c r="E12" s="34"/>
    </row>
    <row r="13" spans="1:9" s="37" customFormat="1" ht="15" customHeight="1" outlineLevel="1" x14ac:dyDescent="0.25">
      <c r="A13" s="40"/>
      <c r="B13" s="38" t="s">
        <v>284</v>
      </c>
      <c r="C13" s="38"/>
      <c r="D13" s="74"/>
      <c r="E13" s="34"/>
    </row>
    <row r="14" spans="1:9" s="37" customFormat="1" ht="15.75" customHeight="1" outlineLevel="1" x14ac:dyDescent="0.25">
      <c r="A14" s="40"/>
      <c r="B14" s="38" t="s">
        <v>55</v>
      </c>
      <c r="C14" s="38"/>
      <c r="D14" s="74"/>
      <c r="E14" s="34"/>
    </row>
    <row r="15" spans="1:9" ht="15" customHeight="1" x14ac:dyDescent="0.25">
      <c r="C15" s="172"/>
      <c r="D15" s="172"/>
      <c r="E15" s="172"/>
      <c r="F15" s="172"/>
      <c r="G15" s="172"/>
      <c r="H15" s="172"/>
      <c r="I15" s="172"/>
    </row>
    <row r="16" spans="1:9" ht="15.75" customHeight="1" x14ac:dyDescent="0.25">
      <c r="B16" s="53"/>
      <c r="C16" s="53"/>
      <c r="D16" s="53"/>
      <c r="E16" s="53"/>
    </row>
    <row r="17" spans="1:9" ht="15.75" customHeight="1" x14ac:dyDescent="0.25">
      <c r="A17" s="174" t="s">
        <v>60</v>
      </c>
      <c r="B17" s="174"/>
      <c r="C17" s="174"/>
      <c r="D17" s="174"/>
      <c r="E17" s="174"/>
      <c r="F17" s="174"/>
      <c r="G17" s="174"/>
      <c r="H17" s="174"/>
      <c r="I17" s="174"/>
    </row>
    <row r="18" spans="1:9" ht="15.75" customHeight="1" x14ac:dyDescent="0.25">
      <c r="A18" s="174" t="s">
        <v>61</v>
      </c>
      <c r="B18" s="174"/>
      <c r="C18" s="174"/>
      <c r="D18" s="174"/>
      <c r="E18" s="174"/>
      <c r="F18" s="174"/>
      <c r="G18" s="174"/>
      <c r="H18" s="174"/>
      <c r="I18" s="174"/>
    </row>
    <row r="19" spans="1:9" ht="15.75" x14ac:dyDescent="0.25">
      <c r="A19" s="175" t="str">
        <f>'ТЗ_НП_159х10 '!A19:E19</f>
        <v xml:space="preserve">"Нефтегазосборный трубопровод от КП №6 до УПН Северо-Ютымского м.н." </v>
      </c>
      <c r="B19" s="175"/>
      <c r="C19" s="175"/>
      <c r="D19" s="175"/>
      <c r="E19" s="175"/>
      <c r="F19" s="175"/>
      <c r="G19" s="175"/>
      <c r="H19" s="175"/>
      <c r="I19" s="175"/>
    </row>
    <row r="20" spans="1:9" ht="15.75" customHeight="1" x14ac:dyDescent="0.25">
      <c r="A20" s="61"/>
      <c r="B20" s="61"/>
      <c r="C20" s="61"/>
      <c r="D20" s="61"/>
      <c r="E20" s="61"/>
      <c r="F20" s="61"/>
      <c r="G20" s="61"/>
      <c r="H20" s="61"/>
      <c r="I20" s="61"/>
    </row>
    <row r="21" spans="1:9" ht="29.25" customHeight="1" x14ac:dyDescent="0.25">
      <c r="A21" s="176" t="s">
        <v>0</v>
      </c>
      <c r="B21" s="176" t="s">
        <v>2</v>
      </c>
      <c r="C21" s="176" t="s">
        <v>1</v>
      </c>
      <c r="D21" s="176" t="s">
        <v>17</v>
      </c>
      <c r="E21" s="177" t="s">
        <v>62</v>
      </c>
      <c r="F21" s="177" t="s">
        <v>63</v>
      </c>
      <c r="G21" s="177"/>
      <c r="H21" s="177" t="s">
        <v>64</v>
      </c>
      <c r="I21" s="177" t="s">
        <v>65</v>
      </c>
    </row>
    <row r="22" spans="1:9" ht="19.5" customHeight="1" x14ac:dyDescent="0.25">
      <c r="A22" s="176"/>
      <c r="B22" s="176"/>
      <c r="C22" s="176"/>
      <c r="D22" s="176"/>
      <c r="E22" s="177"/>
      <c r="F22" s="19" t="s">
        <v>66</v>
      </c>
      <c r="G22" s="19" t="s">
        <v>67</v>
      </c>
      <c r="H22" s="177"/>
      <c r="I22" s="177"/>
    </row>
    <row r="23" spans="1:9" ht="19.5" customHeight="1" x14ac:dyDescent="0.25">
      <c r="A23" s="56"/>
      <c r="B23" s="109" t="s">
        <v>277</v>
      </c>
      <c r="C23" s="56"/>
      <c r="D23" s="28"/>
      <c r="E23" s="2"/>
      <c r="F23" s="2"/>
      <c r="G23" s="2"/>
      <c r="H23" s="19"/>
      <c r="I23" s="19"/>
    </row>
    <row r="24" spans="1:9" s="24" customFormat="1" ht="25.5" x14ac:dyDescent="0.25">
      <c r="A24" s="19">
        <v>1</v>
      </c>
      <c r="B24" s="20" t="s">
        <v>82</v>
      </c>
      <c r="C24" s="2" t="s">
        <v>83</v>
      </c>
      <c r="D24" s="2" t="str">
        <f>'ТЗ_НП_159х10 '!D33</f>
        <v>3,7/110,186</v>
      </c>
      <c r="E24" s="7"/>
      <c r="F24" s="2" t="str">
        <f t="shared" ref="F24:F29" si="0">D24</f>
        <v>3,7/110,186</v>
      </c>
      <c r="G24" s="94"/>
      <c r="H24" s="19"/>
      <c r="I24" s="19"/>
    </row>
    <row r="25" spans="1:9" s="24" customFormat="1" x14ac:dyDescent="0.25">
      <c r="A25" s="19">
        <f>A24+1</f>
        <v>2</v>
      </c>
      <c r="B25" s="27" t="s">
        <v>87</v>
      </c>
      <c r="C25" s="2" t="s">
        <v>15</v>
      </c>
      <c r="D25" s="2" t="str">
        <f>'ТЗ_НП_159х10 '!D35</f>
        <v>1/0,004</v>
      </c>
      <c r="E25" s="7"/>
      <c r="F25" s="127"/>
      <c r="G25" s="2" t="str">
        <f>D25</f>
        <v>1/0,004</v>
      </c>
      <c r="H25" s="19"/>
      <c r="I25" s="19"/>
    </row>
    <row r="26" spans="1:9" s="24" customFormat="1" ht="14.25" customHeight="1" x14ac:dyDescent="0.25">
      <c r="A26" s="19">
        <f t="shared" ref="A26:A37" si="1">A25+1</f>
        <v>3</v>
      </c>
      <c r="B26" s="27" t="s">
        <v>89</v>
      </c>
      <c r="C26" s="2" t="s">
        <v>15</v>
      </c>
      <c r="D26" s="2" t="s">
        <v>90</v>
      </c>
      <c r="E26" s="7"/>
      <c r="F26" s="127"/>
      <c r="G26" s="2" t="str">
        <f>D26</f>
        <v>4/0,026</v>
      </c>
      <c r="H26" s="19"/>
      <c r="I26" s="19"/>
    </row>
    <row r="27" spans="1:9" s="24" customFormat="1" ht="14.25" customHeight="1" x14ac:dyDescent="0.25">
      <c r="A27" s="19">
        <f t="shared" si="1"/>
        <v>4</v>
      </c>
      <c r="B27" s="27" t="s">
        <v>91</v>
      </c>
      <c r="C27" s="2" t="s">
        <v>15</v>
      </c>
      <c r="D27" s="2" t="s">
        <v>92</v>
      </c>
      <c r="E27" s="7"/>
      <c r="F27" s="127"/>
      <c r="G27" s="2" t="str">
        <f>D27</f>
        <v>2/0,026</v>
      </c>
      <c r="H27" s="19"/>
      <c r="I27" s="19"/>
    </row>
    <row r="28" spans="1:9" s="24" customFormat="1" ht="14.25" customHeight="1" x14ac:dyDescent="0.25">
      <c r="A28" s="19">
        <f t="shared" si="1"/>
        <v>5</v>
      </c>
      <c r="B28" s="27" t="s">
        <v>95</v>
      </c>
      <c r="C28" s="2" t="s">
        <v>5</v>
      </c>
      <c r="D28" s="2">
        <f>'ТЗ_НП_159х10 '!D39</f>
        <v>370</v>
      </c>
      <c r="E28" s="7"/>
      <c r="F28" s="127"/>
      <c r="G28" s="2">
        <f>D28</f>
        <v>370</v>
      </c>
      <c r="H28" s="19"/>
      <c r="I28" s="19"/>
    </row>
    <row r="29" spans="1:9" s="24" customFormat="1" ht="14.25" customHeight="1" x14ac:dyDescent="0.25">
      <c r="A29" s="137">
        <f t="shared" si="1"/>
        <v>6</v>
      </c>
      <c r="B29" s="27" t="s">
        <v>101</v>
      </c>
      <c r="C29" s="2" t="s">
        <v>37</v>
      </c>
      <c r="D29" s="2" t="s">
        <v>102</v>
      </c>
      <c r="E29" s="3"/>
      <c r="F29" s="2" t="str">
        <f t="shared" si="0"/>
        <v>92/0,953</v>
      </c>
      <c r="G29" s="45"/>
      <c r="H29" s="19"/>
      <c r="I29" s="19"/>
    </row>
    <row r="30" spans="1:9" s="24" customFormat="1" ht="14.25" customHeight="1" x14ac:dyDescent="0.25">
      <c r="A30" s="137">
        <f t="shared" si="1"/>
        <v>7</v>
      </c>
      <c r="B30" s="4" t="s">
        <v>103</v>
      </c>
      <c r="C30" s="2" t="s">
        <v>16</v>
      </c>
      <c r="D30" s="2">
        <v>4.7E-2</v>
      </c>
      <c r="E30" s="3"/>
      <c r="F30" s="127"/>
      <c r="G30" s="2">
        <f>D30</f>
        <v>4.7E-2</v>
      </c>
      <c r="H30" s="19"/>
      <c r="I30" s="19"/>
    </row>
    <row r="31" spans="1:9" s="24" customFormat="1" ht="14.25" customHeight="1" x14ac:dyDescent="0.25">
      <c r="A31" s="137">
        <f t="shared" si="1"/>
        <v>8</v>
      </c>
      <c r="B31" s="27" t="s">
        <v>104</v>
      </c>
      <c r="C31" s="2" t="s">
        <v>15</v>
      </c>
      <c r="D31" s="2" t="s">
        <v>105</v>
      </c>
      <c r="E31" s="3"/>
      <c r="F31" s="127"/>
      <c r="G31" s="2" t="str">
        <f>D31</f>
        <v>23/0,012</v>
      </c>
      <c r="H31" s="19"/>
      <c r="I31" s="19"/>
    </row>
    <row r="32" spans="1:9" s="24" customFormat="1" ht="14.25" customHeight="1" x14ac:dyDescent="0.25">
      <c r="A32" s="137">
        <f t="shared" si="1"/>
        <v>9</v>
      </c>
      <c r="B32" s="20" t="s">
        <v>74</v>
      </c>
      <c r="C32" s="2" t="s">
        <v>19</v>
      </c>
      <c r="D32" s="5">
        <v>6.9</v>
      </c>
      <c r="E32" s="3"/>
      <c r="F32" s="127"/>
      <c r="G32" s="2">
        <f>D32</f>
        <v>6.9</v>
      </c>
      <c r="H32" s="19"/>
      <c r="I32" s="19"/>
    </row>
    <row r="33" spans="1:9" s="24" customFormat="1" ht="14.25" customHeight="1" x14ac:dyDescent="0.25">
      <c r="A33" s="137">
        <f t="shared" si="1"/>
        <v>10</v>
      </c>
      <c r="B33" s="20" t="s">
        <v>27</v>
      </c>
      <c r="C33" s="2" t="s">
        <v>19</v>
      </c>
      <c r="D33" s="5">
        <v>6.9</v>
      </c>
      <c r="E33" s="3"/>
      <c r="F33" s="127"/>
      <c r="G33" s="2">
        <f>D33</f>
        <v>6.9</v>
      </c>
      <c r="H33" s="19"/>
      <c r="I33" s="19"/>
    </row>
    <row r="34" spans="1:9" s="24" customFormat="1" ht="14.25" customHeight="1" x14ac:dyDescent="0.25">
      <c r="A34" s="19"/>
      <c r="B34" s="109" t="s">
        <v>107</v>
      </c>
      <c r="C34" s="2"/>
      <c r="D34" s="2"/>
      <c r="E34" s="3"/>
      <c r="F34" s="3"/>
      <c r="G34" s="45"/>
      <c r="H34" s="19"/>
      <c r="I34" s="19"/>
    </row>
    <row r="35" spans="1:9" s="24" customFormat="1" ht="14.25" customHeight="1" x14ac:dyDescent="0.25">
      <c r="A35" s="19">
        <f>A33+1</f>
        <v>11</v>
      </c>
      <c r="B35" s="20" t="s">
        <v>44</v>
      </c>
      <c r="C35" s="2" t="s">
        <v>16</v>
      </c>
      <c r="D35" s="2">
        <v>5.8029999999999999</v>
      </c>
      <c r="E35" s="3"/>
      <c r="F35" s="2">
        <f t="shared" ref="F35" si="2">D35</f>
        <v>5.8029999999999999</v>
      </c>
      <c r="G35" s="45"/>
      <c r="H35" s="19"/>
      <c r="I35" s="19"/>
    </row>
    <row r="36" spans="1:9" s="24" customFormat="1" ht="14.25" customHeight="1" x14ac:dyDescent="0.25">
      <c r="A36" s="19">
        <f t="shared" si="1"/>
        <v>12</v>
      </c>
      <c r="B36" s="20" t="s">
        <v>110</v>
      </c>
      <c r="C36" s="2" t="s">
        <v>19</v>
      </c>
      <c r="D36" s="2">
        <v>22.5</v>
      </c>
      <c r="E36" s="3"/>
      <c r="F36" s="127"/>
      <c r="G36" s="2">
        <f>D36</f>
        <v>22.5</v>
      </c>
      <c r="H36" s="19"/>
      <c r="I36" s="19"/>
    </row>
    <row r="37" spans="1:9" s="24" customFormat="1" ht="14.25" customHeight="1" x14ac:dyDescent="0.25">
      <c r="A37" s="19">
        <f t="shared" si="1"/>
        <v>13</v>
      </c>
      <c r="B37" s="20" t="s">
        <v>111</v>
      </c>
      <c r="C37" s="2" t="s">
        <v>7</v>
      </c>
      <c r="D37" s="2">
        <v>237.1</v>
      </c>
      <c r="E37" s="3"/>
      <c r="F37" s="127"/>
      <c r="G37" s="2">
        <f>D37</f>
        <v>237.1</v>
      </c>
      <c r="H37" s="19"/>
      <c r="I37" s="19"/>
    </row>
    <row r="38" spans="1:9" s="24" customFormat="1" ht="14.25" customHeight="1" x14ac:dyDescent="0.25">
      <c r="A38" s="19">
        <v>16</v>
      </c>
      <c r="B38" s="20" t="s">
        <v>32</v>
      </c>
      <c r="C38" s="2" t="s">
        <v>7</v>
      </c>
      <c r="D38" s="2">
        <v>98.4</v>
      </c>
      <c r="E38" s="3"/>
      <c r="F38" s="127"/>
      <c r="G38" s="2">
        <f>D38</f>
        <v>98.4</v>
      </c>
      <c r="H38" s="19"/>
      <c r="I38" s="19"/>
    </row>
    <row r="39" spans="1:9" s="24" customFormat="1" ht="14.25" customHeight="1" x14ac:dyDescent="0.25">
      <c r="A39" s="19">
        <f t="shared" ref="A39:A58" si="3">A38+1</f>
        <v>17</v>
      </c>
      <c r="B39" s="4" t="s">
        <v>34</v>
      </c>
      <c r="C39" s="2" t="s">
        <v>5</v>
      </c>
      <c r="D39" s="2">
        <v>30</v>
      </c>
      <c r="E39" s="3"/>
      <c r="F39" s="127"/>
      <c r="G39" s="2">
        <f>D39</f>
        <v>30</v>
      </c>
      <c r="H39" s="19"/>
      <c r="I39" s="19"/>
    </row>
    <row r="40" spans="1:9" s="24" customFormat="1" ht="14.25" customHeight="1" x14ac:dyDescent="0.25">
      <c r="A40" s="19">
        <f t="shared" si="3"/>
        <v>18</v>
      </c>
      <c r="B40" s="4" t="s">
        <v>114</v>
      </c>
      <c r="C40" s="2" t="s">
        <v>5</v>
      </c>
      <c r="D40" s="2">
        <v>4</v>
      </c>
      <c r="E40" s="3"/>
      <c r="F40" s="127"/>
      <c r="G40" s="2">
        <f>D40</f>
        <v>4</v>
      </c>
      <c r="H40" s="19"/>
      <c r="I40" s="19"/>
    </row>
    <row r="41" spans="1:9" s="24" customFormat="1" ht="14.25" customHeight="1" x14ac:dyDescent="0.25">
      <c r="A41" s="19">
        <f t="shared" si="3"/>
        <v>19</v>
      </c>
      <c r="B41" s="4" t="s">
        <v>29</v>
      </c>
      <c r="C41" s="2" t="s">
        <v>3</v>
      </c>
      <c r="D41" s="2">
        <v>4.8</v>
      </c>
      <c r="E41" s="3"/>
      <c r="F41" s="127"/>
      <c r="G41" s="2">
        <f>D41</f>
        <v>4.8</v>
      </c>
      <c r="H41" s="19"/>
      <c r="I41" s="19"/>
    </row>
    <row r="42" spans="1:9" s="24" customFormat="1" ht="14.25" customHeight="1" x14ac:dyDescent="0.25">
      <c r="A42" s="19">
        <f t="shared" si="3"/>
        <v>20</v>
      </c>
      <c r="B42" s="27" t="s">
        <v>115</v>
      </c>
      <c r="C42" s="2" t="s">
        <v>5</v>
      </c>
      <c r="D42" s="2">
        <v>4</v>
      </c>
      <c r="E42" s="3"/>
      <c r="F42" s="127"/>
      <c r="G42" s="2">
        <f>D42</f>
        <v>4</v>
      </c>
      <c r="H42" s="19"/>
      <c r="I42" s="19"/>
    </row>
    <row r="43" spans="1:9" s="24" customFormat="1" ht="14.25" customHeight="1" x14ac:dyDescent="0.25">
      <c r="A43" s="19">
        <f t="shared" si="3"/>
        <v>21</v>
      </c>
      <c r="B43" s="27" t="s">
        <v>46</v>
      </c>
      <c r="C43" s="2" t="s">
        <v>5</v>
      </c>
      <c r="D43" s="2">
        <v>2</v>
      </c>
      <c r="E43" s="3"/>
      <c r="F43" s="127"/>
      <c r="G43" s="2">
        <f>D43</f>
        <v>2</v>
      </c>
      <c r="H43" s="19"/>
      <c r="I43" s="19"/>
    </row>
    <row r="44" spans="1:9" s="24" customFormat="1" ht="14.25" customHeight="1" x14ac:dyDescent="0.25">
      <c r="A44" s="19">
        <f t="shared" si="3"/>
        <v>22</v>
      </c>
      <c r="B44" s="27" t="s">
        <v>35</v>
      </c>
      <c r="C44" s="2" t="s">
        <v>5</v>
      </c>
      <c r="D44" s="2">
        <v>2</v>
      </c>
      <c r="E44" s="3"/>
      <c r="F44" s="127"/>
      <c r="G44" s="2">
        <f>D44</f>
        <v>2</v>
      </c>
      <c r="H44" s="19"/>
      <c r="I44" s="19"/>
    </row>
    <row r="45" spans="1:9" s="24" customFormat="1" ht="14.25" customHeight="1" x14ac:dyDescent="0.25">
      <c r="A45" s="19">
        <f t="shared" si="3"/>
        <v>23</v>
      </c>
      <c r="B45" s="27" t="s">
        <v>45</v>
      </c>
      <c r="C45" s="2" t="s">
        <v>5</v>
      </c>
      <c r="D45" s="2">
        <v>2</v>
      </c>
      <c r="E45" s="3"/>
      <c r="F45" s="127"/>
      <c r="G45" s="2">
        <f>D45</f>
        <v>2</v>
      </c>
      <c r="H45" s="19"/>
      <c r="I45" s="19"/>
    </row>
    <row r="46" spans="1:9" s="135" customFormat="1" ht="14.25" customHeight="1" x14ac:dyDescent="0.25">
      <c r="A46" s="137"/>
      <c r="B46" s="109" t="str">
        <f>'ТЗ_НП_159х10 '!B79</f>
        <v>Монтажные работы. Переход через реку методом ГНБ</v>
      </c>
      <c r="C46" s="45"/>
      <c r="D46" s="45"/>
      <c r="E46" s="3"/>
      <c r="F46" s="3"/>
      <c r="G46" s="45"/>
      <c r="H46" s="137"/>
      <c r="I46" s="137"/>
    </row>
    <row r="47" spans="1:9" s="135" customFormat="1" ht="14.25" customHeight="1" x14ac:dyDescent="0.25">
      <c r="A47" s="137">
        <f>A45+1</f>
        <v>24</v>
      </c>
      <c r="B47" s="20" t="s">
        <v>268</v>
      </c>
      <c r="C47" s="45" t="str">
        <f>'ТЗ_НП_159х10 '!C81</f>
        <v>м/тн</v>
      </c>
      <c r="D47" s="45" t="str">
        <f>'ТЗ_НП_159х10 '!D81</f>
        <v>25/0,987</v>
      </c>
      <c r="E47" s="3"/>
      <c r="F47" s="45" t="str">
        <f t="shared" ref="F47:F51" si="4">D47</f>
        <v>25/0,987</v>
      </c>
      <c r="G47" s="45"/>
      <c r="H47" s="137"/>
      <c r="I47" s="137"/>
    </row>
    <row r="48" spans="1:9" s="135" customFormat="1" ht="14.25" customHeight="1" x14ac:dyDescent="0.25">
      <c r="A48" s="137">
        <f t="shared" ref="A48:A49" si="5">A47+1</f>
        <v>25</v>
      </c>
      <c r="B48" s="136" t="s">
        <v>269</v>
      </c>
      <c r="C48" s="45" t="str">
        <f>'ТЗ_НП_159х10 '!C86</f>
        <v>компл</v>
      </c>
      <c r="D48" s="45">
        <f>'ТЗ_НП_159х10 '!D86</f>
        <v>2</v>
      </c>
      <c r="E48" s="3"/>
      <c r="F48" s="45">
        <f t="shared" si="4"/>
        <v>2</v>
      </c>
      <c r="G48" s="127"/>
      <c r="H48" s="137"/>
      <c r="I48" s="137"/>
    </row>
    <row r="49" spans="1:9" s="135" customFormat="1" ht="14.25" customHeight="1" x14ac:dyDescent="0.25">
      <c r="A49" s="137">
        <f t="shared" si="5"/>
        <v>26</v>
      </c>
      <c r="B49" s="136" t="s">
        <v>270</v>
      </c>
      <c r="C49" s="45" t="str">
        <f>'ТЗ_НП_159х10 '!C87</f>
        <v>компл</v>
      </c>
      <c r="D49" s="45">
        <f>'ТЗ_НП_159х10 '!D87</f>
        <v>2</v>
      </c>
      <c r="E49" s="3"/>
      <c r="F49" s="45">
        <f t="shared" si="4"/>
        <v>2</v>
      </c>
      <c r="G49" s="127"/>
      <c r="H49" s="137"/>
      <c r="I49" s="137"/>
    </row>
    <row r="50" spans="1:9" s="135" customFormat="1" ht="14.25" customHeight="1" x14ac:dyDescent="0.25">
      <c r="A50" s="137">
        <v>24</v>
      </c>
      <c r="B50" s="149" t="s">
        <v>271</v>
      </c>
      <c r="C50" s="45" t="str">
        <f>'ТЗ_НП_159х10 '!C89</f>
        <v>компл</v>
      </c>
      <c r="D50" s="45">
        <f>'ТЗ_НП_159х10 '!D89</f>
        <v>12</v>
      </c>
      <c r="E50" s="3"/>
      <c r="F50" s="45">
        <f t="shared" si="4"/>
        <v>12</v>
      </c>
      <c r="G50" s="45"/>
      <c r="H50" s="137"/>
      <c r="I50" s="137"/>
    </row>
    <row r="51" spans="1:9" s="135" customFormat="1" ht="14.25" customHeight="1" x14ac:dyDescent="0.25">
      <c r="A51" s="137">
        <f t="shared" ref="A51:A52" si="6">A50+1</f>
        <v>25</v>
      </c>
      <c r="B51" s="149" t="s">
        <v>272</v>
      </c>
      <c r="C51" s="45" t="str">
        <f>'ТЗ_НП_159х10 '!C89</f>
        <v>компл</v>
      </c>
      <c r="D51" s="45">
        <f>'ТЗ_НП_159х10 '!D90</f>
        <v>1</v>
      </c>
      <c r="E51" s="3"/>
      <c r="F51" s="45">
        <f t="shared" si="4"/>
        <v>1</v>
      </c>
      <c r="G51" s="45"/>
      <c r="H51" s="137"/>
      <c r="I51" s="137"/>
    </row>
    <row r="52" spans="1:9" s="135" customFormat="1" x14ac:dyDescent="0.25">
      <c r="A52" s="137">
        <f t="shared" si="6"/>
        <v>26</v>
      </c>
      <c r="B52" s="149" t="s">
        <v>273</v>
      </c>
      <c r="C52" s="45" t="str">
        <f>'ТЗ_НП_159х10 '!C90</f>
        <v>компл</v>
      </c>
      <c r="D52" s="45">
        <f>'ТЗ_НП_159х10 '!D91</f>
        <v>1</v>
      </c>
      <c r="E52" s="3"/>
      <c r="F52" s="45">
        <f>D52</f>
        <v>1</v>
      </c>
      <c r="G52" s="127"/>
      <c r="H52" s="137"/>
      <c r="I52" s="137"/>
    </row>
    <row r="53" spans="1:9" s="24" customFormat="1" ht="14.25" customHeight="1" x14ac:dyDescent="0.25">
      <c r="A53" s="19"/>
      <c r="B53" s="109" t="s">
        <v>276</v>
      </c>
      <c r="C53" s="2"/>
      <c r="D53" s="2"/>
      <c r="E53" s="3"/>
      <c r="F53" s="2"/>
      <c r="G53" s="45"/>
      <c r="H53" s="19"/>
      <c r="I53" s="19"/>
    </row>
    <row r="54" spans="1:9" s="24" customFormat="1" ht="14.25" customHeight="1" x14ac:dyDescent="0.25">
      <c r="A54" s="19">
        <f>A52+1</f>
        <v>27</v>
      </c>
      <c r="B54" s="110" t="s">
        <v>223</v>
      </c>
      <c r="C54" s="2" t="s">
        <v>5</v>
      </c>
      <c r="D54" s="2">
        <v>4</v>
      </c>
      <c r="E54" s="3"/>
      <c r="F54" s="127"/>
      <c r="G54" s="2">
        <f>D54</f>
        <v>4</v>
      </c>
      <c r="H54" s="19"/>
      <c r="I54" s="19"/>
    </row>
    <row r="55" spans="1:9" s="24" customFormat="1" ht="14.25" customHeight="1" x14ac:dyDescent="0.25">
      <c r="A55" s="19">
        <f t="shared" si="3"/>
        <v>28</v>
      </c>
      <c r="B55" s="111" t="s">
        <v>224</v>
      </c>
      <c r="C55" s="2" t="s">
        <v>5</v>
      </c>
      <c r="D55" s="2">
        <v>4</v>
      </c>
      <c r="E55" s="3"/>
      <c r="F55" s="127"/>
      <c r="G55" s="2">
        <f>D55</f>
        <v>4</v>
      </c>
      <c r="H55" s="19"/>
      <c r="I55" s="19"/>
    </row>
    <row r="56" spans="1:9" s="24" customFormat="1" ht="25.5" x14ac:dyDescent="0.25">
      <c r="A56" s="19">
        <f t="shared" si="3"/>
        <v>29</v>
      </c>
      <c r="B56" s="20" t="s">
        <v>123</v>
      </c>
      <c r="C56" s="2" t="s">
        <v>37</v>
      </c>
      <c r="D56" s="2" t="s">
        <v>124</v>
      </c>
      <c r="E56" s="3"/>
      <c r="F56" s="127"/>
      <c r="G56" s="2" t="str">
        <f>D56</f>
        <v>0,8/0,008</v>
      </c>
      <c r="H56" s="19"/>
      <c r="I56" s="19"/>
    </row>
    <row r="57" spans="1:9" s="24" customFormat="1" ht="25.5" x14ac:dyDescent="0.25">
      <c r="A57" s="19">
        <f t="shared" si="3"/>
        <v>30</v>
      </c>
      <c r="B57" s="20" t="s">
        <v>82</v>
      </c>
      <c r="C57" s="2" t="s">
        <v>37</v>
      </c>
      <c r="D57" s="2" t="s">
        <v>127</v>
      </c>
      <c r="E57" s="3"/>
      <c r="F57" s="2" t="str">
        <f>D57</f>
        <v>14/0,546</v>
      </c>
      <c r="G57" s="45"/>
      <c r="H57" s="19"/>
      <c r="I57" s="19"/>
    </row>
    <row r="58" spans="1:9" s="24" customFormat="1" ht="14.25" customHeight="1" x14ac:dyDescent="0.25">
      <c r="A58" s="19">
        <f t="shared" si="3"/>
        <v>31</v>
      </c>
      <c r="B58" s="27" t="s">
        <v>130</v>
      </c>
      <c r="C58" s="2" t="s">
        <v>15</v>
      </c>
      <c r="D58" s="2" t="s">
        <v>131</v>
      </c>
      <c r="E58" s="3"/>
      <c r="F58" s="127"/>
      <c r="G58" s="2" t="str">
        <f>D58</f>
        <v>4/0,052</v>
      </c>
      <c r="H58" s="19"/>
      <c r="I58" s="19"/>
    </row>
    <row r="59" spans="1:9" s="24" customFormat="1" ht="14.25" customHeight="1" x14ac:dyDescent="0.25">
      <c r="A59" s="19">
        <v>27</v>
      </c>
      <c r="B59" s="27" t="s">
        <v>132</v>
      </c>
      <c r="C59" s="2" t="s">
        <v>15</v>
      </c>
      <c r="D59" s="2" t="s">
        <v>131</v>
      </c>
      <c r="E59" s="3"/>
      <c r="F59" s="127"/>
      <c r="G59" s="2" t="str">
        <f>D59</f>
        <v>4/0,052</v>
      </c>
      <c r="H59" s="19"/>
      <c r="I59" s="19"/>
    </row>
    <row r="60" spans="1:9" s="24" customFormat="1" ht="14.25" customHeight="1" x14ac:dyDescent="0.25">
      <c r="A60" s="19">
        <f t="shared" ref="A60:A68" si="7">A59+1</f>
        <v>28</v>
      </c>
      <c r="B60" s="27" t="s">
        <v>133</v>
      </c>
      <c r="C60" s="2" t="s">
        <v>15</v>
      </c>
      <c r="D60" s="2" t="s">
        <v>134</v>
      </c>
      <c r="E60" s="3"/>
      <c r="F60" s="127"/>
      <c r="G60" s="2" t="str">
        <f>D60</f>
        <v>2/0,024</v>
      </c>
      <c r="H60" s="19"/>
      <c r="I60" s="19"/>
    </row>
    <row r="61" spans="1:9" s="24" customFormat="1" ht="14.25" customHeight="1" x14ac:dyDescent="0.25">
      <c r="A61" s="19">
        <f t="shared" si="7"/>
        <v>29</v>
      </c>
      <c r="B61" s="27" t="s">
        <v>135</v>
      </c>
      <c r="C61" s="2" t="s">
        <v>15</v>
      </c>
      <c r="D61" s="2" t="s">
        <v>136</v>
      </c>
      <c r="E61" s="3"/>
      <c r="F61" s="127"/>
      <c r="G61" s="2" t="str">
        <f>D61</f>
        <v>4/0,048</v>
      </c>
      <c r="H61" s="19"/>
      <c r="I61" s="19"/>
    </row>
    <row r="62" spans="1:9" s="24" customFormat="1" ht="14.25" customHeight="1" x14ac:dyDescent="0.25">
      <c r="A62" s="19">
        <f t="shared" si="7"/>
        <v>30</v>
      </c>
      <c r="B62" s="27" t="s">
        <v>137</v>
      </c>
      <c r="C62" s="2" t="s">
        <v>15</v>
      </c>
      <c r="D62" s="2" t="s">
        <v>138</v>
      </c>
      <c r="E62" s="3"/>
      <c r="F62" s="127"/>
      <c r="G62" s="2" t="str">
        <f>D62</f>
        <v>2/0,006</v>
      </c>
      <c r="H62" s="19"/>
      <c r="I62" s="19"/>
    </row>
    <row r="63" spans="1:9" s="24" customFormat="1" ht="14.25" customHeight="1" x14ac:dyDescent="0.25">
      <c r="A63" s="19">
        <f t="shared" si="7"/>
        <v>31</v>
      </c>
      <c r="B63" s="27" t="s">
        <v>139</v>
      </c>
      <c r="C63" s="2" t="s">
        <v>15</v>
      </c>
      <c r="D63" s="2" t="s">
        <v>140</v>
      </c>
      <c r="E63" s="3"/>
      <c r="F63" s="127"/>
      <c r="G63" s="2" t="str">
        <f>D63</f>
        <v>4/0,031</v>
      </c>
      <c r="H63" s="19"/>
      <c r="I63" s="19"/>
    </row>
    <row r="64" spans="1:9" s="24" customFormat="1" ht="14.25" customHeight="1" x14ac:dyDescent="0.25">
      <c r="A64" s="19">
        <f t="shared" si="7"/>
        <v>32</v>
      </c>
      <c r="B64" s="27" t="s">
        <v>142</v>
      </c>
      <c r="C64" s="2" t="s">
        <v>5</v>
      </c>
      <c r="D64" s="2">
        <v>4</v>
      </c>
      <c r="E64" s="3"/>
      <c r="F64" s="127"/>
      <c r="G64" s="2">
        <f>D64</f>
        <v>4</v>
      </c>
      <c r="H64" s="19"/>
      <c r="I64" s="19"/>
    </row>
    <row r="65" spans="1:9" s="24" customFormat="1" ht="14.25" customHeight="1" x14ac:dyDescent="0.25">
      <c r="A65" s="19">
        <f t="shared" si="7"/>
        <v>33</v>
      </c>
      <c r="B65" s="27" t="s">
        <v>143</v>
      </c>
      <c r="C65" s="2" t="s">
        <v>5</v>
      </c>
      <c r="D65" s="2">
        <v>4</v>
      </c>
      <c r="E65" s="3"/>
      <c r="F65" s="127"/>
      <c r="G65" s="2">
        <f>D65</f>
        <v>4</v>
      </c>
      <c r="H65" s="19"/>
      <c r="I65" s="19"/>
    </row>
    <row r="66" spans="1:9" s="24" customFormat="1" ht="14.25" customHeight="1" x14ac:dyDescent="0.25">
      <c r="A66" s="19">
        <f t="shared" si="7"/>
        <v>34</v>
      </c>
      <c r="B66" s="4" t="s">
        <v>144</v>
      </c>
      <c r="C66" s="2" t="s">
        <v>5</v>
      </c>
      <c r="D66" s="2">
        <v>4</v>
      </c>
      <c r="E66" s="3"/>
      <c r="F66" s="127"/>
      <c r="G66" s="2">
        <f>D66</f>
        <v>4</v>
      </c>
      <c r="H66" s="19"/>
      <c r="I66" s="19"/>
    </row>
    <row r="67" spans="1:9" s="24" customFormat="1" ht="14.25" customHeight="1" x14ac:dyDescent="0.25">
      <c r="A67" s="19">
        <f t="shared" si="7"/>
        <v>35</v>
      </c>
      <c r="B67" s="4" t="s">
        <v>145</v>
      </c>
      <c r="C67" s="2" t="s">
        <v>5</v>
      </c>
      <c r="D67" s="2">
        <v>4</v>
      </c>
      <c r="E67" s="3"/>
      <c r="F67" s="127"/>
      <c r="G67" s="2">
        <f>D67</f>
        <v>4</v>
      </c>
      <c r="H67" s="19"/>
      <c r="I67" s="19"/>
    </row>
    <row r="68" spans="1:9" s="24" customFormat="1" ht="14.25" customHeight="1" x14ac:dyDescent="0.25">
      <c r="A68" s="19">
        <f t="shared" si="7"/>
        <v>36</v>
      </c>
      <c r="B68" s="27" t="s">
        <v>93</v>
      </c>
      <c r="C68" s="2" t="s">
        <v>5</v>
      </c>
      <c r="D68" s="2">
        <v>8</v>
      </c>
      <c r="E68" s="3"/>
      <c r="F68" s="127"/>
      <c r="G68" s="2">
        <f>D68</f>
        <v>8</v>
      </c>
      <c r="H68" s="19"/>
      <c r="I68" s="19"/>
    </row>
    <row r="69" spans="1:9" s="24" customFormat="1" ht="14.25" customHeight="1" x14ac:dyDescent="0.25">
      <c r="A69" s="134"/>
      <c r="B69" s="109" t="s">
        <v>236</v>
      </c>
      <c r="C69" s="132"/>
      <c r="D69" s="132"/>
      <c r="E69" s="133"/>
      <c r="F69" s="132"/>
      <c r="G69" s="132"/>
      <c r="H69" s="134"/>
      <c r="I69" s="134"/>
    </row>
    <row r="70" spans="1:9" s="24" customFormat="1" ht="14.25" customHeight="1" x14ac:dyDescent="0.25">
      <c r="A70" s="126">
        <f>A68+1</f>
        <v>37</v>
      </c>
      <c r="B70" s="130" t="s">
        <v>223</v>
      </c>
      <c r="C70" s="132" t="s">
        <v>5</v>
      </c>
      <c r="D70" s="132">
        <f>'ТЗ_НП_159х10 '!D119</f>
        <v>1</v>
      </c>
      <c r="E70" s="133"/>
      <c r="F70" s="127"/>
      <c r="G70" s="132">
        <f>D70</f>
        <v>1</v>
      </c>
      <c r="H70" s="134"/>
      <c r="I70" s="134"/>
    </row>
    <row r="71" spans="1:9" s="24" customFormat="1" ht="27.75" customHeight="1" x14ac:dyDescent="0.25">
      <c r="A71" s="126">
        <f>A70+1</f>
        <v>38</v>
      </c>
      <c r="B71" s="20" t="s">
        <v>123</v>
      </c>
      <c r="C71" s="132" t="s">
        <v>37</v>
      </c>
      <c r="D71" s="132" t="s">
        <v>151</v>
      </c>
      <c r="E71" s="133"/>
      <c r="F71" s="127"/>
      <c r="G71" s="132" t="str">
        <f>D71</f>
        <v>4/0,039</v>
      </c>
      <c r="H71" s="134"/>
      <c r="I71" s="134"/>
    </row>
    <row r="72" spans="1:9" s="24" customFormat="1" ht="14.25" customHeight="1" x14ac:dyDescent="0.25">
      <c r="A72" s="126">
        <f t="shared" ref="A72:A76" si="8">A70+1</f>
        <v>38</v>
      </c>
      <c r="B72" s="125" t="s">
        <v>153</v>
      </c>
      <c r="C72" s="132" t="s">
        <v>15</v>
      </c>
      <c r="D72" s="132" t="s">
        <v>152</v>
      </c>
      <c r="E72" s="133"/>
      <c r="F72" s="127"/>
      <c r="G72" s="132" t="str">
        <f>D72</f>
        <v>1/0,012</v>
      </c>
      <c r="H72" s="134"/>
      <c r="I72" s="134"/>
    </row>
    <row r="73" spans="1:9" s="24" customFormat="1" ht="14.25" customHeight="1" x14ac:dyDescent="0.25">
      <c r="A73" s="126">
        <f t="shared" si="8"/>
        <v>39</v>
      </c>
      <c r="B73" s="4" t="s">
        <v>155</v>
      </c>
      <c r="C73" s="132" t="s">
        <v>69</v>
      </c>
      <c r="D73" s="132">
        <v>1</v>
      </c>
      <c r="E73" s="133"/>
      <c r="F73" s="127"/>
      <c r="G73" s="132">
        <f>D73</f>
        <v>1</v>
      </c>
      <c r="H73" s="134"/>
      <c r="I73" s="134"/>
    </row>
    <row r="74" spans="1:9" s="24" customFormat="1" ht="20.25" customHeight="1" x14ac:dyDescent="0.25">
      <c r="A74" s="126">
        <f t="shared" si="8"/>
        <v>39</v>
      </c>
      <c r="B74" s="125" t="s">
        <v>95</v>
      </c>
      <c r="C74" s="132" t="s">
        <v>5</v>
      </c>
      <c r="D74" s="132">
        <v>2</v>
      </c>
      <c r="E74" s="133"/>
      <c r="F74" s="127"/>
      <c r="G74" s="132">
        <f>D74</f>
        <v>2</v>
      </c>
      <c r="H74" s="134"/>
      <c r="I74" s="134"/>
    </row>
    <row r="75" spans="1:9" s="24" customFormat="1" ht="14.25" customHeight="1" x14ac:dyDescent="0.25">
      <c r="A75" s="126"/>
      <c r="B75" s="109" t="s">
        <v>231</v>
      </c>
      <c r="C75" s="45"/>
      <c r="D75" s="45"/>
      <c r="E75" s="3"/>
      <c r="F75" s="3"/>
      <c r="G75" s="45"/>
      <c r="H75" s="126"/>
      <c r="I75" s="126"/>
    </row>
    <row r="76" spans="1:9" s="24" customFormat="1" ht="14.25" customHeight="1" x14ac:dyDescent="0.25">
      <c r="A76" s="126">
        <f t="shared" si="8"/>
        <v>40</v>
      </c>
      <c r="B76" s="20" t="s">
        <v>29</v>
      </c>
      <c r="C76" s="45" t="s">
        <v>3</v>
      </c>
      <c r="D76" s="6">
        <f>'ТЗ_НП_159х10 '!D134</f>
        <v>993.33500000000004</v>
      </c>
      <c r="E76" s="3"/>
      <c r="F76" s="6">
        <f>D76</f>
        <v>993.33500000000004</v>
      </c>
      <c r="G76" s="45"/>
      <c r="H76" s="126"/>
      <c r="I76" s="126"/>
    </row>
    <row r="77" spans="1:9" s="24" customFormat="1" ht="14.25" customHeight="1" x14ac:dyDescent="0.25">
      <c r="A77" s="126">
        <f>A76+1</f>
        <v>41</v>
      </c>
      <c r="B77" s="125" t="s">
        <v>161</v>
      </c>
      <c r="C77" s="45" t="s">
        <v>19</v>
      </c>
      <c r="D77" s="6">
        <f>'ТЗ_НП_159х10 '!D140</f>
        <v>13.391999999999999</v>
      </c>
      <c r="E77" s="3"/>
      <c r="G77" s="6">
        <f>D77</f>
        <v>13.391999999999999</v>
      </c>
      <c r="H77" s="126"/>
      <c r="I77" s="126"/>
    </row>
    <row r="78" spans="1:9" s="24" customFormat="1" ht="14.25" customHeight="1" x14ac:dyDescent="0.25">
      <c r="A78" s="126"/>
      <c r="B78" s="70" t="s">
        <v>162</v>
      </c>
      <c r="C78" s="45"/>
      <c r="D78" s="45"/>
      <c r="E78" s="3"/>
      <c r="F78" s="3"/>
      <c r="G78" s="45"/>
      <c r="H78" s="126"/>
      <c r="I78" s="126"/>
    </row>
    <row r="79" spans="1:9" s="24" customFormat="1" ht="14.25" customHeight="1" x14ac:dyDescent="0.25">
      <c r="A79" s="126">
        <f>A77+1</f>
        <v>42</v>
      </c>
      <c r="B79" s="20" t="s">
        <v>165</v>
      </c>
      <c r="C79" s="45" t="s">
        <v>16</v>
      </c>
      <c r="D79" s="45">
        <v>2.762</v>
      </c>
      <c r="E79" s="3"/>
      <c r="F79" s="45">
        <f t="shared" ref="F79" si="9">D79</f>
        <v>2.762</v>
      </c>
      <c r="G79" s="45"/>
      <c r="H79" s="126"/>
      <c r="I79" s="126"/>
    </row>
    <row r="80" spans="1:9" s="24" customFormat="1" x14ac:dyDescent="0.25">
      <c r="A80" s="150">
        <f>A79+1</f>
        <v>43</v>
      </c>
      <c r="B80" s="20" t="s">
        <v>28</v>
      </c>
      <c r="C80" s="2" t="s">
        <v>19</v>
      </c>
      <c r="D80" s="5">
        <v>15</v>
      </c>
      <c r="E80" s="3"/>
      <c r="F80" s="127"/>
      <c r="G80" s="2">
        <f>D80</f>
        <v>15</v>
      </c>
      <c r="H80" s="19"/>
      <c r="I80" s="19"/>
    </row>
    <row r="81" spans="1:9" s="24" customFormat="1" x14ac:dyDescent="0.25">
      <c r="A81" s="150">
        <f t="shared" ref="A81:A90" si="10">A80+1</f>
        <v>44</v>
      </c>
      <c r="B81" s="20" t="s">
        <v>40</v>
      </c>
      <c r="C81" s="2" t="s">
        <v>3</v>
      </c>
      <c r="D81" s="7">
        <v>0.23</v>
      </c>
      <c r="E81" s="3"/>
      <c r="F81" s="127"/>
      <c r="G81" s="2">
        <f>D81</f>
        <v>0.23</v>
      </c>
      <c r="H81" s="19"/>
      <c r="I81" s="19"/>
    </row>
    <row r="82" spans="1:9" s="24" customFormat="1" ht="14.25" customHeight="1" x14ac:dyDescent="0.25">
      <c r="A82" s="150">
        <f t="shared" si="10"/>
        <v>45</v>
      </c>
      <c r="B82" s="20" t="s">
        <v>29</v>
      </c>
      <c r="C82" s="2" t="s">
        <v>3</v>
      </c>
      <c r="D82" s="7">
        <v>1.81</v>
      </c>
      <c r="E82" s="3"/>
      <c r="F82" s="2">
        <f>D82</f>
        <v>1.81</v>
      </c>
      <c r="H82" s="19"/>
      <c r="I82" s="19"/>
    </row>
    <row r="83" spans="1:9" s="24" customFormat="1" ht="14.25" customHeight="1" x14ac:dyDescent="0.25">
      <c r="A83" s="150">
        <f t="shared" si="10"/>
        <v>46</v>
      </c>
      <c r="B83" s="20" t="s">
        <v>175</v>
      </c>
      <c r="C83" s="2" t="s">
        <v>16</v>
      </c>
      <c r="D83" s="3">
        <v>3.7999999999999999E-2</v>
      </c>
      <c r="E83" s="3"/>
      <c r="G83" s="2">
        <f>D83</f>
        <v>3.7999999999999999E-2</v>
      </c>
      <c r="H83" s="19"/>
      <c r="I83" s="19"/>
    </row>
    <row r="84" spans="1:9" s="24" customFormat="1" ht="14.25" customHeight="1" x14ac:dyDescent="0.25">
      <c r="A84" s="150">
        <f t="shared" si="10"/>
        <v>47</v>
      </c>
      <c r="B84" s="20" t="s">
        <v>176</v>
      </c>
      <c r="C84" s="2" t="s">
        <v>16</v>
      </c>
      <c r="D84" s="3">
        <v>0.01</v>
      </c>
      <c r="E84" s="3"/>
      <c r="F84" s="2">
        <f t="shared" ref="F84:F85" si="11">D84</f>
        <v>0.01</v>
      </c>
      <c r="G84" s="45"/>
      <c r="H84" s="19"/>
      <c r="I84" s="19"/>
    </row>
    <row r="85" spans="1:9" s="24" customFormat="1" ht="14.25" customHeight="1" x14ac:dyDescent="0.25">
      <c r="A85" s="150">
        <f t="shared" si="10"/>
        <v>48</v>
      </c>
      <c r="B85" s="27" t="s">
        <v>38</v>
      </c>
      <c r="C85" s="2" t="s">
        <v>16</v>
      </c>
      <c r="D85" s="3">
        <v>5.8000000000000003E-2</v>
      </c>
      <c r="E85" s="3"/>
      <c r="F85" s="2">
        <f t="shared" si="11"/>
        <v>5.8000000000000003E-2</v>
      </c>
      <c r="G85" s="45"/>
      <c r="H85" s="19"/>
      <c r="I85" s="19"/>
    </row>
    <row r="86" spans="1:9" s="24" customFormat="1" ht="14.25" customHeight="1" x14ac:dyDescent="0.25">
      <c r="A86" s="150">
        <f t="shared" si="10"/>
        <v>49</v>
      </c>
      <c r="B86" s="20" t="s">
        <v>175</v>
      </c>
      <c r="C86" s="2" t="s">
        <v>16</v>
      </c>
      <c r="D86" s="3">
        <v>6.2E-2</v>
      </c>
      <c r="E86" s="3"/>
      <c r="G86" s="2">
        <f>D86</f>
        <v>6.2E-2</v>
      </c>
      <c r="H86" s="19"/>
      <c r="I86" s="19"/>
    </row>
    <row r="87" spans="1:9" s="24" customFormat="1" ht="14.25" customHeight="1" x14ac:dyDescent="0.25">
      <c r="A87" s="150">
        <f t="shared" si="10"/>
        <v>50</v>
      </c>
      <c r="B87" s="20" t="s">
        <v>176</v>
      </c>
      <c r="C87" s="2" t="s">
        <v>16</v>
      </c>
      <c r="D87" s="3">
        <v>4.0000000000000001E-3</v>
      </c>
      <c r="E87" s="3"/>
      <c r="F87" s="2">
        <f t="shared" ref="F87:F89" si="12">D87</f>
        <v>4.0000000000000001E-3</v>
      </c>
      <c r="G87" s="45"/>
      <c r="H87" s="19"/>
      <c r="I87" s="19"/>
    </row>
    <row r="88" spans="1:9" s="24" customFormat="1" ht="14.25" customHeight="1" x14ac:dyDescent="0.25">
      <c r="A88" s="150">
        <f t="shared" si="10"/>
        <v>51</v>
      </c>
      <c r="B88" s="20" t="s">
        <v>175</v>
      </c>
      <c r="C88" s="2" t="s">
        <v>16</v>
      </c>
      <c r="D88" s="3">
        <v>2.4E-2</v>
      </c>
      <c r="E88" s="3"/>
      <c r="G88" s="2">
        <f>D88</f>
        <v>2.4E-2</v>
      </c>
      <c r="H88" s="19"/>
      <c r="I88" s="19"/>
    </row>
    <row r="89" spans="1:9" s="24" customFormat="1" ht="14.25" customHeight="1" x14ac:dyDescent="0.25">
      <c r="A89" s="150">
        <f t="shared" si="10"/>
        <v>52</v>
      </c>
      <c r="B89" s="20" t="s">
        <v>176</v>
      </c>
      <c r="C89" s="2" t="s">
        <v>16</v>
      </c>
      <c r="D89" s="3">
        <v>2E-3</v>
      </c>
      <c r="E89" s="3"/>
      <c r="F89" s="2">
        <f t="shared" si="12"/>
        <v>2E-3</v>
      </c>
      <c r="G89" s="45"/>
      <c r="H89" s="19"/>
      <c r="I89" s="19"/>
    </row>
    <row r="90" spans="1:9" s="24" customFormat="1" ht="14.25" customHeight="1" x14ac:dyDescent="0.25">
      <c r="A90" s="150">
        <f t="shared" si="10"/>
        <v>53</v>
      </c>
      <c r="B90" s="20" t="s">
        <v>186</v>
      </c>
      <c r="C90" s="2" t="s">
        <v>16</v>
      </c>
      <c r="D90" s="3">
        <v>6.9000000000000006E-2</v>
      </c>
      <c r="E90" s="3"/>
      <c r="G90" s="2">
        <f>D90</f>
        <v>6.9000000000000006E-2</v>
      </c>
      <c r="H90" s="19"/>
      <c r="I90" s="19"/>
    </row>
    <row r="91" spans="1:9" s="24" customFormat="1" ht="14.25" customHeight="1" x14ac:dyDescent="0.25">
      <c r="A91" s="19"/>
      <c r="B91" s="68" t="s">
        <v>179</v>
      </c>
      <c r="C91" s="2"/>
      <c r="D91" s="2"/>
      <c r="E91" s="3"/>
      <c r="F91" s="3"/>
      <c r="G91" s="45"/>
      <c r="H91" s="19"/>
      <c r="I91" s="19"/>
    </row>
    <row r="92" spans="1:9" s="24" customFormat="1" ht="14.25" customHeight="1" x14ac:dyDescent="0.25">
      <c r="A92" s="19">
        <f>A90+1</f>
        <v>54</v>
      </c>
      <c r="B92" s="20" t="s">
        <v>165</v>
      </c>
      <c r="C92" s="2" t="s">
        <v>16</v>
      </c>
      <c r="D92" s="2">
        <v>4.7270000000000003</v>
      </c>
      <c r="E92" s="3"/>
      <c r="F92" s="2">
        <f t="shared" ref="F92" si="13">D92</f>
        <v>4.7270000000000003</v>
      </c>
      <c r="G92" s="45"/>
      <c r="H92" s="19"/>
      <c r="I92" s="19"/>
    </row>
    <row r="93" spans="1:9" s="24" customFormat="1" ht="14.25" customHeight="1" x14ac:dyDescent="0.25">
      <c r="A93" s="150">
        <f>A92+1</f>
        <v>55</v>
      </c>
      <c r="B93" s="20" t="s">
        <v>28</v>
      </c>
      <c r="C93" s="2" t="s">
        <v>19</v>
      </c>
      <c r="D93" s="5">
        <v>20.7</v>
      </c>
      <c r="E93" s="3"/>
      <c r="F93" s="127"/>
      <c r="G93" s="2">
        <f>D93</f>
        <v>20.7</v>
      </c>
      <c r="H93" s="19"/>
      <c r="I93" s="19"/>
    </row>
    <row r="94" spans="1:9" s="24" customFormat="1" x14ac:dyDescent="0.25">
      <c r="A94" s="150">
        <f t="shared" ref="A94:A103" si="14">A93+1</f>
        <v>56</v>
      </c>
      <c r="B94" s="20" t="s">
        <v>40</v>
      </c>
      <c r="C94" s="2" t="s">
        <v>3</v>
      </c>
      <c r="D94" s="7">
        <v>0.26</v>
      </c>
      <c r="E94" s="3"/>
      <c r="F94" s="127"/>
      <c r="G94" s="2">
        <f>D94</f>
        <v>0.26</v>
      </c>
      <c r="H94" s="19"/>
      <c r="I94" s="19"/>
    </row>
    <row r="95" spans="1:9" s="24" customFormat="1" ht="14.25" customHeight="1" x14ac:dyDescent="0.25">
      <c r="A95" s="150">
        <f t="shared" si="14"/>
        <v>57</v>
      </c>
      <c r="B95" s="20" t="s">
        <v>29</v>
      </c>
      <c r="C95" s="2" t="s">
        <v>3</v>
      </c>
      <c r="D95" s="7">
        <v>2.06</v>
      </c>
      <c r="E95" s="3"/>
      <c r="F95" s="2">
        <f>D95</f>
        <v>2.06</v>
      </c>
      <c r="G95" s="45"/>
      <c r="H95" s="19"/>
      <c r="I95" s="19"/>
    </row>
    <row r="96" spans="1:9" s="24" customFormat="1" ht="14.25" customHeight="1" x14ac:dyDescent="0.25">
      <c r="A96" s="150">
        <f>A95+1</f>
        <v>58</v>
      </c>
      <c r="B96" s="27" t="s">
        <v>41</v>
      </c>
      <c r="C96" s="2" t="s">
        <v>16</v>
      </c>
      <c r="D96" s="2">
        <v>0.112</v>
      </c>
      <c r="E96" s="3"/>
      <c r="F96" s="127"/>
      <c r="G96" s="2">
        <f>D96</f>
        <v>0.112</v>
      </c>
      <c r="H96" s="19"/>
      <c r="I96" s="19"/>
    </row>
    <row r="97" spans="1:9" s="24" customFormat="1" ht="14.25" customHeight="1" x14ac:dyDescent="0.25">
      <c r="A97" s="150">
        <f t="shared" si="14"/>
        <v>59</v>
      </c>
      <c r="B97" s="20" t="s">
        <v>186</v>
      </c>
      <c r="C97" s="2" t="s">
        <v>16</v>
      </c>
      <c r="D97" s="2">
        <v>5.1999999999999998E-2</v>
      </c>
      <c r="E97" s="3"/>
      <c r="F97" s="127"/>
      <c r="G97" s="2">
        <f>D97</f>
        <v>5.1999999999999998E-2</v>
      </c>
      <c r="H97" s="19"/>
      <c r="I97" s="19"/>
    </row>
    <row r="98" spans="1:9" s="24" customFormat="1" x14ac:dyDescent="0.25">
      <c r="A98" s="150">
        <f t="shared" si="14"/>
        <v>60</v>
      </c>
      <c r="B98" s="20" t="s">
        <v>187</v>
      </c>
      <c r="C98" s="2" t="s">
        <v>16</v>
      </c>
      <c r="D98" s="2">
        <v>0.02</v>
      </c>
      <c r="E98" s="3"/>
      <c r="F98" s="127"/>
      <c r="G98" s="2">
        <f>D98</f>
        <v>0.02</v>
      </c>
      <c r="H98" s="19"/>
      <c r="I98" s="19"/>
    </row>
    <row r="99" spans="1:9" s="24" customFormat="1" x14ac:dyDescent="0.25">
      <c r="A99" s="150">
        <f t="shared" si="14"/>
        <v>61</v>
      </c>
      <c r="B99" s="20" t="s">
        <v>189</v>
      </c>
      <c r="C99" s="2" t="s">
        <v>190</v>
      </c>
      <c r="D99" s="2" t="s">
        <v>191</v>
      </c>
      <c r="E99" s="3"/>
      <c r="F99" s="127"/>
      <c r="G99" s="2" t="str">
        <f>D99</f>
        <v>28/1,313</v>
      </c>
      <c r="H99" s="19"/>
      <c r="I99" s="19"/>
    </row>
    <row r="100" spans="1:9" s="24" customFormat="1" ht="14.25" customHeight="1" x14ac:dyDescent="0.25">
      <c r="A100" s="150">
        <f t="shared" si="14"/>
        <v>62</v>
      </c>
      <c r="B100" s="20" t="s">
        <v>193</v>
      </c>
      <c r="C100" s="2" t="s">
        <v>5</v>
      </c>
      <c r="D100" s="2">
        <v>3</v>
      </c>
      <c r="E100" s="3"/>
      <c r="F100" s="127"/>
      <c r="G100" s="2">
        <f>D100</f>
        <v>3</v>
      </c>
      <c r="H100" s="19"/>
      <c r="I100" s="19"/>
    </row>
    <row r="101" spans="1:9" s="24" customFormat="1" ht="14.25" customHeight="1" x14ac:dyDescent="0.25">
      <c r="A101" s="150">
        <f t="shared" si="14"/>
        <v>63</v>
      </c>
      <c r="B101" s="20" t="s">
        <v>74</v>
      </c>
      <c r="C101" s="2" t="s">
        <v>19</v>
      </c>
      <c r="D101" s="7">
        <v>8.7200000000000006</v>
      </c>
      <c r="E101" s="3"/>
      <c r="F101" s="127"/>
      <c r="G101" s="2">
        <f>D101</f>
        <v>8.7200000000000006</v>
      </c>
      <c r="H101" s="19"/>
      <c r="I101" s="19"/>
    </row>
    <row r="102" spans="1:9" s="24" customFormat="1" ht="14.25" customHeight="1" x14ac:dyDescent="0.25">
      <c r="A102" s="150">
        <f t="shared" si="14"/>
        <v>64</v>
      </c>
      <c r="B102" s="27" t="s">
        <v>195</v>
      </c>
      <c r="C102" s="2" t="s">
        <v>15</v>
      </c>
      <c r="D102" s="2" t="s">
        <v>233</v>
      </c>
      <c r="E102" s="3"/>
      <c r="F102" s="127"/>
      <c r="G102" s="2" t="str">
        <f>D102</f>
        <v>3/0,021</v>
      </c>
      <c r="H102" s="19"/>
      <c r="I102" s="19"/>
    </row>
    <row r="103" spans="1:9" s="24" customFormat="1" ht="14.25" customHeight="1" x14ac:dyDescent="0.25">
      <c r="A103" s="150">
        <f t="shared" si="14"/>
        <v>65</v>
      </c>
      <c r="B103" s="27" t="s">
        <v>196</v>
      </c>
      <c r="C103" s="2" t="s">
        <v>15</v>
      </c>
      <c r="D103" s="2" t="s">
        <v>234</v>
      </c>
      <c r="E103" s="3"/>
      <c r="F103" s="127"/>
      <c r="G103" s="2" t="str">
        <f>D103</f>
        <v>3/0,0045</v>
      </c>
      <c r="H103" s="19"/>
      <c r="I103" s="19"/>
    </row>
    <row r="104" spans="1:9" s="24" customFormat="1" ht="14.25" customHeight="1" x14ac:dyDescent="0.25">
      <c r="A104" s="19"/>
      <c r="B104" s="70" t="s">
        <v>197</v>
      </c>
      <c r="C104" s="2"/>
      <c r="D104" s="2"/>
      <c r="E104" s="3"/>
      <c r="F104" s="3"/>
      <c r="G104" s="45"/>
      <c r="H104" s="19"/>
      <c r="I104" s="19"/>
    </row>
    <row r="105" spans="1:9" s="24" customFormat="1" ht="14.25" customHeight="1" x14ac:dyDescent="0.25">
      <c r="A105" s="19">
        <f>A103+1</f>
        <v>66</v>
      </c>
      <c r="B105" s="20" t="s">
        <v>199</v>
      </c>
      <c r="C105" s="2" t="s">
        <v>6</v>
      </c>
      <c r="D105" s="6">
        <v>8</v>
      </c>
      <c r="E105" s="3"/>
      <c r="F105" s="127"/>
      <c r="G105" s="2">
        <f>D105</f>
        <v>8</v>
      </c>
      <c r="H105" s="19"/>
      <c r="I105" s="19"/>
    </row>
    <row r="106" spans="1:9" s="24" customFormat="1" ht="14.25" customHeight="1" x14ac:dyDescent="0.25">
      <c r="A106" s="126">
        <f>A105+1</f>
        <v>67</v>
      </c>
      <c r="B106" s="20" t="s">
        <v>202</v>
      </c>
      <c r="C106" s="2" t="s">
        <v>15</v>
      </c>
      <c r="D106" s="2" t="s">
        <v>201</v>
      </c>
      <c r="E106" s="3"/>
      <c r="F106" s="127"/>
      <c r="G106" s="2" t="str">
        <f>D106</f>
        <v>32/0,142</v>
      </c>
      <c r="H106" s="19"/>
      <c r="I106" s="19"/>
    </row>
    <row r="107" spans="1:9" s="24" customFormat="1" ht="14.25" customHeight="1" x14ac:dyDescent="0.25">
      <c r="A107" s="126">
        <f>A106+1</f>
        <v>68</v>
      </c>
      <c r="B107" s="27" t="s">
        <v>205</v>
      </c>
      <c r="C107" s="2" t="s">
        <v>37</v>
      </c>
      <c r="D107" s="2" t="s">
        <v>204</v>
      </c>
      <c r="E107" s="3"/>
      <c r="F107" s="127"/>
      <c r="G107" s="2" t="str">
        <f>D107</f>
        <v>128/0,161</v>
      </c>
      <c r="H107" s="19"/>
      <c r="I107" s="19"/>
    </row>
    <row r="108" spans="1:9" s="24" customFormat="1" ht="14.25" customHeight="1" x14ac:dyDescent="0.25">
      <c r="A108" s="19"/>
      <c r="B108" s="70" t="s">
        <v>206</v>
      </c>
      <c r="C108" s="2"/>
      <c r="D108" s="2"/>
      <c r="E108" s="3"/>
      <c r="F108" s="3"/>
      <c r="G108" s="6"/>
      <c r="H108" s="19"/>
      <c r="I108" s="19"/>
    </row>
    <row r="109" spans="1:9" s="24" customFormat="1" ht="14.25" customHeight="1" x14ac:dyDescent="0.25">
      <c r="A109" s="19">
        <f>A107+1</f>
        <v>69</v>
      </c>
      <c r="B109" s="20" t="s">
        <v>74</v>
      </c>
      <c r="C109" s="2" t="s">
        <v>19</v>
      </c>
      <c r="D109" s="7">
        <v>5.26</v>
      </c>
      <c r="E109" s="3"/>
      <c r="F109" s="127"/>
      <c r="G109" s="2">
        <f>D109</f>
        <v>5.26</v>
      </c>
      <c r="H109" s="19"/>
      <c r="I109" s="19"/>
    </row>
    <row r="110" spans="1:9" s="24" customFormat="1" ht="14.25" customHeight="1" x14ac:dyDescent="0.25">
      <c r="A110" s="126">
        <f>A109+1</f>
        <v>70</v>
      </c>
      <c r="B110" s="20" t="s">
        <v>27</v>
      </c>
      <c r="C110" s="2" t="s">
        <v>19</v>
      </c>
      <c r="D110" s="7">
        <v>10.52</v>
      </c>
      <c r="E110" s="3"/>
      <c r="F110" s="127"/>
      <c r="G110" s="2">
        <f>D110</f>
        <v>10.52</v>
      </c>
      <c r="H110" s="19"/>
      <c r="I110" s="19"/>
    </row>
    <row r="111" spans="1:9" s="24" customFormat="1" ht="14.25" customHeight="1" x14ac:dyDescent="0.25">
      <c r="A111" s="126">
        <f t="shared" ref="A111:A114" si="15">A109+1</f>
        <v>70</v>
      </c>
      <c r="B111" s="27" t="s">
        <v>208</v>
      </c>
      <c r="C111" s="2" t="s">
        <v>3</v>
      </c>
      <c r="D111" s="5">
        <v>0.7</v>
      </c>
      <c r="E111" s="3"/>
      <c r="F111" s="127"/>
      <c r="G111" s="2">
        <f>D111</f>
        <v>0.7</v>
      </c>
      <c r="H111" s="19"/>
      <c r="I111" s="19"/>
    </row>
    <row r="112" spans="1:9" s="24" customFormat="1" ht="14.25" customHeight="1" x14ac:dyDescent="0.25">
      <c r="A112" s="126">
        <f t="shared" si="15"/>
        <v>71</v>
      </c>
      <c r="B112" s="27" t="s">
        <v>209</v>
      </c>
      <c r="C112" s="2" t="s">
        <v>3</v>
      </c>
      <c r="D112" s="5">
        <v>1</v>
      </c>
      <c r="E112" s="3"/>
      <c r="F112" s="127"/>
      <c r="G112" s="2">
        <f>D112</f>
        <v>1</v>
      </c>
      <c r="H112" s="19"/>
      <c r="I112" s="19"/>
    </row>
    <row r="113" spans="1:12" s="24" customFormat="1" ht="14.25" customHeight="1" x14ac:dyDescent="0.25">
      <c r="A113" s="126">
        <f t="shared" si="15"/>
        <v>71</v>
      </c>
      <c r="B113" s="20" t="s">
        <v>211</v>
      </c>
      <c r="C113" s="2" t="s">
        <v>7</v>
      </c>
      <c r="D113" s="5">
        <v>37.6</v>
      </c>
      <c r="E113" s="3"/>
      <c r="F113" s="127"/>
      <c r="G113" s="2">
        <f>D113</f>
        <v>37.6</v>
      </c>
      <c r="H113" s="19"/>
      <c r="I113" s="19"/>
    </row>
    <row r="114" spans="1:12" s="24" customFormat="1" ht="14.25" customHeight="1" x14ac:dyDescent="0.25">
      <c r="A114" s="126">
        <f t="shared" si="15"/>
        <v>72</v>
      </c>
      <c r="B114" s="20" t="s">
        <v>212</v>
      </c>
      <c r="C114" s="2" t="s">
        <v>7</v>
      </c>
      <c r="D114" s="2">
        <v>8</v>
      </c>
      <c r="E114" s="3"/>
      <c r="F114" s="127"/>
      <c r="G114" s="2">
        <f>D114</f>
        <v>8</v>
      </c>
      <c r="H114" s="19"/>
      <c r="I114" s="19"/>
    </row>
    <row r="115" spans="1:12" s="24" customFormat="1" ht="14.25" customHeight="1" x14ac:dyDescent="0.25">
      <c r="A115" s="19"/>
      <c r="B115" s="109" t="s">
        <v>213</v>
      </c>
      <c r="C115" s="2"/>
      <c r="D115" s="2"/>
      <c r="E115" s="3"/>
      <c r="F115" s="3"/>
      <c r="G115" s="7"/>
      <c r="H115" s="19"/>
      <c r="I115" s="19"/>
    </row>
    <row r="116" spans="1:12" s="24" customFormat="1" ht="14.25" customHeight="1" x14ac:dyDescent="0.25">
      <c r="A116" s="19">
        <f>A114+1</f>
        <v>73</v>
      </c>
      <c r="B116" s="27" t="s">
        <v>215</v>
      </c>
      <c r="C116" s="2" t="s">
        <v>5</v>
      </c>
      <c r="D116" s="2">
        <v>2</v>
      </c>
      <c r="E116" s="3"/>
      <c r="F116" s="127"/>
      <c r="G116" s="2">
        <f>D116</f>
        <v>2</v>
      </c>
      <c r="H116" s="19"/>
      <c r="I116" s="19"/>
    </row>
    <row r="117" spans="1:12" ht="14.25" customHeight="1" x14ac:dyDescent="0.25">
      <c r="A117" s="58"/>
      <c r="B117" s="112"/>
      <c r="C117" s="26"/>
      <c r="D117" s="113"/>
      <c r="E117" s="114"/>
      <c r="F117" s="114"/>
      <c r="G117" s="113"/>
      <c r="H117" s="99"/>
      <c r="I117" s="58"/>
    </row>
    <row r="118" spans="1:12" s="116" customFormat="1" ht="15" customHeight="1" x14ac:dyDescent="0.25">
      <c r="A118" s="115"/>
      <c r="B118" s="62" t="s">
        <v>48</v>
      </c>
      <c r="C118" s="62"/>
      <c r="D118" s="62"/>
      <c r="E118" s="62"/>
      <c r="F118" s="62"/>
      <c r="G118" s="63"/>
      <c r="H118" s="64"/>
      <c r="I118" s="64"/>
      <c r="J118" s="67"/>
      <c r="K118" s="64"/>
      <c r="L118" s="64"/>
    </row>
    <row r="119" spans="1:12" s="117" customFormat="1" x14ac:dyDescent="0.25">
      <c r="A119" s="115"/>
      <c r="B119" s="178" t="s">
        <v>70</v>
      </c>
      <c r="C119" s="178"/>
      <c r="D119" s="178"/>
      <c r="E119" s="178"/>
      <c r="F119" s="178"/>
      <c r="G119" s="63"/>
      <c r="H119" s="64"/>
      <c r="I119" s="64"/>
      <c r="J119" s="67"/>
      <c r="K119" s="64"/>
      <c r="L119" s="64"/>
    </row>
    <row r="120" spans="1:12" s="117" customFormat="1" x14ac:dyDescent="0.25">
      <c r="A120" s="115"/>
      <c r="B120" s="65" t="s">
        <v>71</v>
      </c>
      <c r="C120" s="66"/>
      <c r="D120" s="65"/>
      <c r="E120" s="67"/>
      <c r="F120" s="65"/>
      <c r="G120" s="63"/>
      <c r="H120" s="64"/>
      <c r="I120" s="64"/>
      <c r="J120" s="67"/>
      <c r="K120" s="64"/>
      <c r="L120" s="64"/>
    </row>
    <row r="121" spans="1:12" s="116" customFormat="1" ht="38.25" customHeight="1" x14ac:dyDescent="0.25">
      <c r="A121" s="115"/>
      <c r="B121" s="179" t="s">
        <v>225</v>
      </c>
      <c r="C121" s="179"/>
      <c r="D121" s="179"/>
      <c r="E121" s="179"/>
      <c r="F121" s="179"/>
      <c r="G121" s="179"/>
      <c r="H121" s="179"/>
      <c r="I121" s="179"/>
      <c r="J121" s="118"/>
      <c r="K121" s="118"/>
      <c r="L121" s="64"/>
    </row>
    <row r="123" spans="1:12" s="24" customFormat="1" ht="15" customHeight="1" x14ac:dyDescent="0.25">
      <c r="A123" s="173"/>
      <c r="B123" s="173"/>
      <c r="C123" s="119"/>
      <c r="D123" s="119"/>
      <c r="E123" s="59"/>
      <c r="J123" s="1"/>
      <c r="K123" s="1"/>
      <c r="L123" s="1"/>
    </row>
  </sheetData>
  <autoFilter ref="A21:I22">
    <filterColumn colId="5" showButton="0"/>
  </autoFilter>
  <mergeCells count="15">
    <mergeCell ref="C15:I15"/>
    <mergeCell ref="A123:B123"/>
    <mergeCell ref="A17:I17"/>
    <mergeCell ref="A18:I18"/>
    <mergeCell ref="A19:I19"/>
    <mergeCell ref="A21:A22"/>
    <mergeCell ref="B21:B22"/>
    <mergeCell ref="C21:C22"/>
    <mergeCell ref="D21:D22"/>
    <mergeCell ref="E21:E22"/>
    <mergeCell ref="F21:G21"/>
    <mergeCell ref="H21:H22"/>
    <mergeCell ref="I21:I22"/>
    <mergeCell ref="B119:F119"/>
    <mergeCell ref="B121:I121"/>
  </mergeCells>
  <pageMargins left="0" right="0" top="0" bottom="0" header="0.19685039370078741" footer="0.23622047244094491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ТЗ_НП_159х10 </vt:lpstr>
      <vt:lpstr>РВ_НП_159х10 </vt:lpstr>
      <vt:lpstr>'РВ_НП_159х10 '!Область_печати</vt:lpstr>
      <vt:lpstr>'ТЗ_НП_159х10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2021-09-24T12:32:22Z</dcterms:modified>
</cp:coreProperties>
</file>